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ent\Desktop\Sebastien\ADMIN\SEB\BIKE\"/>
    </mc:Choice>
  </mc:AlternateContent>
  <bookViews>
    <workbookView xWindow="0" yWindow="0" windowWidth="28800" windowHeight="12300" tabRatio="687" activeTab="1"/>
  </bookViews>
  <sheets>
    <sheet name="LISTE PARTICIPANTS 2019" sheetId="4" r:id="rId1"/>
    <sheet name="BENEVOLES &amp; MATERIEL" sheetId="5" r:id="rId2"/>
    <sheet name="NOURRITURE" sheetId="6" r:id="rId3"/>
    <sheet name="PBP 2019 72H, randonneur" sheetId="3" r:id="rId4"/>
    <sheet name="PBP 2019 61H, exigeant" sheetId="2" r:id="rId5"/>
    <sheet name="PBP 2019 53H, trop jeune !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4" l="1"/>
  <c r="K17" i="1" l="1"/>
  <c r="O29" i="3" l="1"/>
  <c r="N29" i="2"/>
  <c r="N28" i="3"/>
  <c r="N14" i="3"/>
  <c r="M28" i="2"/>
  <c r="M14" i="2"/>
  <c r="G17" i="3"/>
  <c r="G18" i="3"/>
  <c r="G19" i="3"/>
  <c r="G20" i="3"/>
  <c r="G21" i="3"/>
  <c r="G22" i="3"/>
  <c r="G23" i="3"/>
  <c r="G24" i="3"/>
  <c r="G25" i="3"/>
  <c r="G26" i="3"/>
  <c r="G6" i="3"/>
  <c r="G7" i="3"/>
  <c r="G8" i="3"/>
  <c r="G9" i="3"/>
  <c r="G10" i="3"/>
  <c r="G11" i="3"/>
  <c r="G12" i="3"/>
  <c r="G5" i="3"/>
  <c r="E28" i="3"/>
  <c r="F27" i="3"/>
  <c r="F28" i="3" s="1"/>
  <c r="H26" i="3"/>
  <c r="I26" i="3" s="1"/>
  <c r="K26" i="3" s="1"/>
  <c r="D26" i="3"/>
  <c r="H25" i="3"/>
  <c r="I25" i="3" s="1"/>
  <c r="D25" i="3"/>
  <c r="D24" i="3"/>
  <c r="H24" i="3" s="1"/>
  <c r="I24" i="3" s="1"/>
  <c r="H23" i="3"/>
  <c r="I23" i="3" s="1"/>
  <c r="D23" i="3"/>
  <c r="H22" i="3"/>
  <c r="I22" i="3" s="1"/>
  <c r="K22" i="3" s="1"/>
  <c r="D22" i="3"/>
  <c r="H21" i="3"/>
  <c r="I21" i="3" s="1"/>
  <c r="D21" i="3"/>
  <c r="D20" i="3"/>
  <c r="H20" i="3" s="1"/>
  <c r="I20" i="3" s="1"/>
  <c r="H19" i="3"/>
  <c r="I19" i="3" s="1"/>
  <c r="D19" i="3"/>
  <c r="H18" i="3"/>
  <c r="I18" i="3" s="1"/>
  <c r="K18" i="3" s="1"/>
  <c r="D18" i="3"/>
  <c r="D17" i="3"/>
  <c r="H17" i="3" s="1"/>
  <c r="I17" i="3" s="1"/>
  <c r="F13" i="3"/>
  <c r="F14" i="3" s="1"/>
  <c r="H12" i="3"/>
  <c r="I12" i="3" s="1"/>
  <c r="K12" i="3" s="1"/>
  <c r="D12" i="3"/>
  <c r="D11" i="3"/>
  <c r="H11" i="3" s="1"/>
  <c r="I11" i="3" s="1"/>
  <c r="D10" i="3"/>
  <c r="H10" i="3" s="1"/>
  <c r="I10" i="3" s="1"/>
  <c r="H9" i="3"/>
  <c r="I9" i="3" s="1"/>
  <c r="D9" i="3"/>
  <c r="H8" i="3"/>
  <c r="I8" i="3" s="1"/>
  <c r="K8" i="3" s="1"/>
  <c r="D8" i="3"/>
  <c r="I7" i="3"/>
  <c r="K7" i="3" s="1"/>
  <c r="H7" i="3"/>
  <c r="D7" i="3"/>
  <c r="D6" i="3"/>
  <c r="H6" i="3" s="1"/>
  <c r="I6" i="3" s="1"/>
  <c r="D5" i="3"/>
  <c r="H5" i="3" s="1"/>
  <c r="I5" i="3" s="1"/>
  <c r="G17" i="2"/>
  <c r="H17" i="2" s="1"/>
  <c r="D17" i="2"/>
  <c r="F13" i="2"/>
  <c r="F14" i="2" s="1"/>
  <c r="E28" i="2"/>
  <c r="F27" i="2"/>
  <c r="F28" i="2" s="1"/>
  <c r="G26" i="2"/>
  <c r="H26" i="2" s="1"/>
  <c r="D26" i="2"/>
  <c r="D25" i="2"/>
  <c r="G25" i="2" s="1"/>
  <c r="H25" i="2" s="1"/>
  <c r="D24" i="2"/>
  <c r="G24" i="2" s="1"/>
  <c r="H24" i="2" s="1"/>
  <c r="D23" i="2"/>
  <c r="G23" i="2" s="1"/>
  <c r="H23" i="2" s="1"/>
  <c r="D22" i="2"/>
  <c r="G22" i="2" s="1"/>
  <c r="H22" i="2" s="1"/>
  <c r="D21" i="2"/>
  <c r="G21" i="2" s="1"/>
  <c r="H21" i="2" s="1"/>
  <c r="D20" i="2"/>
  <c r="G20" i="2" s="1"/>
  <c r="H20" i="2" s="1"/>
  <c r="D19" i="2"/>
  <c r="G19" i="2" s="1"/>
  <c r="H19" i="2" s="1"/>
  <c r="D18" i="2"/>
  <c r="G18" i="2" s="1"/>
  <c r="H18" i="2" s="1"/>
  <c r="D12" i="2"/>
  <c r="G12" i="2" s="1"/>
  <c r="H12" i="2" s="1"/>
  <c r="D11" i="2"/>
  <c r="G11" i="2" s="1"/>
  <c r="H11" i="2" s="1"/>
  <c r="D10" i="2"/>
  <c r="G10" i="2" s="1"/>
  <c r="H10" i="2" s="1"/>
  <c r="D9" i="2"/>
  <c r="G9" i="2" s="1"/>
  <c r="H9" i="2" s="1"/>
  <c r="D8" i="2"/>
  <c r="G8" i="2" s="1"/>
  <c r="H8" i="2" s="1"/>
  <c r="D7" i="2"/>
  <c r="G7" i="2" s="1"/>
  <c r="H7" i="2" s="1"/>
  <c r="D6" i="2"/>
  <c r="G6" i="2" s="1"/>
  <c r="H6" i="2" s="1"/>
  <c r="D5" i="2"/>
  <c r="G5" i="2" s="1"/>
  <c r="H5" i="2" s="1"/>
  <c r="E27" i="1"/>
  <c r="J13" i="1"/>
  <c r="F26" i="1"/>
  <c r="F27" i="1" s="1"/>
  <c r="D19" i="1"/>
  <c r="G19" i="1" s="1"/>
  <c r="H19" i="1" s="1"/>
  <c r="D20" i="1"/>
  <c r="G20" i="1" s="1"/>
  <c r="H20" i="1" s="1"/>
  <c r="D21" i="1"/>
  <c r="G21" i="1" s="1"/>
  <c r="H21" i="1" s="1"/>
  <c r="D22" i="1"/>
  <c r="G22" i="1" s="1"/>
  <c r="H22" i="1" s="1"/>
  <c r="D23" i="1"/>
  <c r="G23" i="1" s="1"/>
  <c r="H23" i="1" s="1"/>
  <c r="D24" i="1"/>
  <c r="G24" i="1" s="1"/>
  <c r="H24" i="1" s="1"/>
  <c r="D25" i="1"/>
  <c r="G25" i="1" s="1"/>
  <c r="H25" i="1" s="1"/>
  <c r="D18" i="1"/>
  <c r="G18" i="1" s="1"/>
  <c r="H18" i="1" s="1"/>
  <c r="D17" i="1"/>
  <c r="G17" i="1" s="1"/>
  <c r="H17" i="1" s="1"/>
  <c r="D6" i="1"/>
  <c r="G6" i="1" s="1"/>
  <c r="H6" i="1" s="1"/>
  <c r="I6" i="1" s="1"/>
  <c r="M6" i="1" s="1"/>
  <c r="D7" i="1"/>
  <c r="G7" i="1" s="1"/>
  <c r="H7" i="1" s="1"/>
  <c r="I7" i="1" s="1"/>
  <c r="M7" i="1" s="1"/>
  <c r="D8" i="1"/>
  <c r="G8" i="1" s="1"/>
  <c r="H8" i="1" s="1"/>
  <c r="I8" i="1" s="1"/>
  <c r="M8" i="1" s="1"/>
  <c r="D9" i="1"/>
  <c r="G9" i="1" s="1"/>
  <c r="H9" i="1" s="1"/>
  <c r="I9" i="1" s="1"/>
  <c r="M9" i="1" s="1"/>
  <c r="D10" i="1"/>
  <c r="G10" i="1" s="1"/>
  <c r="H10" i="1" s="1"/>
  <c r="I10" i="1" s="1"/>
  <c r="M10" i="1" s="1"/>
  <c r="D11" i="1"/>
  <c r="G11" i="1" s="1"/>
  <c r="H11" i="1" s="1"/>
  <c r="I11" i="1" s="1"/>
  <c r="M11" i="1" s="1"/>
  <c r="D12" i="1"/>
  <c r="G12" i="1" s="1"/>
  <c r="H12" i="1" s="1"/>
  <c r="I12" i="1" s="1"/>
  <c r="M12" i="1" s="1"/>
  <c r="D5" i="1"/>
  <c r="G5" i="1" s="1"/>
  <c r="H5" i="1" s="1"/>
  <c r="F13" i="1"/>
  <c r="F14" i="1" s="1"/>
  <c r="F28" i="1" l="1"/>
  <c r="G13" i="3"/>
  <c r="J27" i="3"/>
  <c r="F29" i="3"/>
  <c r="K25" i="3"/>
  <c r="J25" i="3"/>
  <c r="N25" i="3" s="1"/>
  <c r="K21" i="3"/>
  <c r="J21" i="3"/>
  <c r="N21" i="3" s="1"/>
  <c r="J7" i="3"/>
  <c r="N7" i="3" s="1"/>
  <c r="K9" i="3"/>
  <c r="J9" i="3"/>
  <c r="N9" i="3" s="1"/>
  <c r="K17" i="3"/>
  <c r="J17" i="3"/>
  <c r="N17" i="3" s="1"/>
  <c r="J24" i="3"/>
  <c r="N24" i="3" s="1"/>
  <c r="K24" i="3"/>
  <c r="J10" i="3"/>
  <c r="N10" i="3" s="1"/>
  <c r="K10" i="3"/>
  <c r="K19" i="3"/>
  <c r="J19" i="3"/>
  <c r="N19" i="3" s="1"/>
  <c r="J6" i="3"/>
  <c r="N6" i="3" s="1"/>
  <c r="K6" i="3"/>
  <c r="K23" i="3"/>
  <c r="J23" i="3"/>
  <c r="N23" i="3" s="1"/>
  <c r="K5" i="3"/>
  <c r="L5" i="3" s="1"/>
  <c r="J5" i="3"/>
  <c r="N5" i="3" s="1"/>
  <c r="K11" i="3"/>
  <c r="J11" i="3"/>
  <c r="N11" i="3" s="1"/>
  <c r="J20" i="3"/>
  <c r="N20" i="3" s="1"/>
  <c r="K20" i="3"/>
  <c r="J8" i="3"/>
  <c r="N8" i="3" s="1"/>
  <c r="J12" i="3"/>
  <c r="N12" i="3" s="1"/>
  <c r="J18" i="3"/>
  <c r="N18" i="3" s="1"/>
  <c r="J22" i="3"/>
  <c r="N22" i="3" s="1"/>
  <c r="J26" i="3"/>
  <c r="N26" i="3" s="1"/>
  <c r="F29" i="2"/>
  <c r="J17" i="2"/>
  <c r="I17" i="2"/>
  <c r="M17" i="2" s="1"/>
  <c r="J12" i="2"/>
  <c r="I12" i="2"/>
  <c r="M12" i="2" s="1"/>
  <c r="J20" i="2"/>
  <c r="I20" i="2"/>
  <c r="M20" i="2" s="1"/>
  <c r="I7" i="2"/>
  <c r="M7" i="2" s="1"/>
  <c r="J7" i="2"/>
  <c r="I10" i="2"/>
  <c r="M10" i="2" s="1"/>
  <c r="J10" i="2"/>
  <c r="J18" i="2"/>
  <c r="I18" i="2"/>
  <c r="M18" i="2" s="1"/>
  <c r="J21" i="2"/>
  <c r="I21" i="2"/>
  <c r="M21" i="2" s="1"/>
  <c r="J26" i="2"/>
  <c r="I26" i="2"/>
  <c r="M26" i="2" s="1"/>
  <c r="I23" i="2"/>
  <c r="M23" i="2" s="1"/>
  <c r="J23" i="2"/>
  <c r="J5" i="2"/>
  <c r="K5" i="2" s="1"/>
  <c r="I5" i="2"/>
  <c r="M5" i="2" s="1"/>
  <c r="J8" i="2"/>
  <c r="I8" i="2"/>
  <c r="M8" i="2" s="1"/>
  <c r="I19" i="2"/>
  <c r="M19" i="2" s="1"/>
  <c r="J19" i="2"/>
  <c r="I24" i="2"/>
  <c r="M24" i="2" s="1"/>
  <c r="J24" i="2"/>
  <c r="J9" i="2"/>
  <c r="I9" i="2"/>
  <c r="M9" i="2" s="1"/>
  <c r="I6" i="2"/>
  <c r="M6" i="2" s="1"/>
  <c r="J6" i="2"/>
  <c r="I11" i="2"/>
  <c r="M11" i="2" s="1"/>
  <c r="J11" i="2"/>
  <c r="J22" i="2"/>
  <c r="I22" i="2"/>
  <c r="M22" i="2" s="1"/>
  <c r="J25" i="2"/>
  <c r="I25" i="2"/>
  <c r="M25" i="2" s="1"/>
  <c r="I27" i="2"/>
  <c r="J11" i="1"/>
  <c r="J8" i="1"/>
  <c r="J9" i="1"/>
  <c r="J12" i="1"/>
  <c r="J7" i="1"/>
  <c r="I24" i="1"/>
  <c r="M24" i="1" s="1"/>
  <c r="J24" i="1"/>
  <c r="I20" i="1"/>
  <c r="M20" i="1" s="1"/>
  <c r="J20" i="1"/>
  <c r="I23" i="1"/>
  <c r="M23" i="1" s="1"/>
  <c r="J23" i="1"/>
  <c r="I5" i="1"/>
  <c r="M5" i="1" s="1"/>
  <c r="M14" i="1" s="1"/>
  <c r="J5" i="1"/>
  <c r="K5" i="1" s="1"/>
  <c r="I19" i="1"/>
  <c r="M19" i="1" s="1"/>
  <c r="J19" i="1"/>
  <c r="J18" i="1"/>
  <c r="I18" i="1"/>
  <c r="M18" i="1" s="1"/>
  <c r="J22" i="1"/>
  <c r="I22" i="1"/>
  <c r="M22" i="1" s="1"/>
  <c r="J25" i="1"/>
  <c r="I25" i="1"/>
  <c r="M25" i="1" s="1"/>
  <c r="J21" i="1"/>
  <c r="I21" i="1"/>
  <c r="M21" i="1" s="1"/>
  <c r="J17" i="1"/>
  <c r="I17" i="1"/>
  <c r="M17" i="1" s="1"/>
  <c r="I26" i="1"/>
  <c r="J10" i="1"/>
  <c r="J6" i="1"/>
  <c r="O5" i="3" l="1"/>
  <c r="O6" i="3" s="1"/>
  <c r="O7" i="3" s="1"/>
  <c r="O8" i="3" s="1"/>
  <c r="O9" i="3" s="1"/>
  <c r="O10" i="3" s="1"/>
  <c r="O11" i="3" s="1"/>
  <c r="O12" i="3" s="1"/>
  <c r="O17" i="3" s="1"/>
  <c r="M5" i="3"/>
  <c r="N5" i="2"/>
  <c r="N6" i="2" s="1"/>
  <c r="N7" i="2" s="1"/>
  <c r="N8" i="2" s="1"/>
  <c r="N9" i="2" s="1"/>
  <c r="N10" i="2" s="1"/>
  <c r="N11" i="2" s="1"/>
  <c r="N12" i="2" s="1"/>
  <c r="L5" i="2"/>
  <c r="N5" i="1"/>
  <c r="N6" i="1" s="1"/>
  <c r="N7" i="1" s="1"/>
  <c r="N8" i="1" s="1"/>
  <c r="N9" i="1" s="1"/>
  <c r="N10" i="1" s="1"/>
  <c r="N11" i="1" s="1"/>
  <c r="N12" i="1" s="1"/>
  <c r="N17" i="1" s="1"/>
  <c r="N18" i="1" s="1"/>
  <c r="N19" i="1" s="1"/>
  <c r="N20" i="1" s="1"/>
  <c r="N21" i="1" s="1"/>
  <c r="N22" i="1" s="1"/>
  <c r="N23" i="1" s="1"/>
  <c r="N24" i="1" s="1"/>
  <c r="N25" i="1" s="1"/>
  <c r="L5" i="1"/>
  <c r="N28" i="1" l="1"/>
  <c r="M27" i="1"/>
  <c r="O18" i="3"/>
  <c r="O19" i="3" s="1"/>
  <c r="O20" i="3" s="1"/>
  <c r="O21" i="3" s="1"/>
  <c r="O22" i="3" s="1"/>
  <c r="O23" i="3" s="1"/>
  <c r="O24" i="3" s="1"/>
  <c r="O25" i="3" s="1"/>
  <c r="O26" i="3" s="1"/>
  <c r="M6" i="3"/>
  <c r="L6" i="3"/>
  <c r="N18" i="2"/>
  <c r="N19" i="2" s="1"/>
  <c r="N20" i="2" s="1"/>
  <c r="N21" i="2" s="1"/>
  <c r="N22" i="2" s="1"/>
  <c r="N23" i="2" s="1"/>
  <c r="N24" i="2" s="1"/>
  <c r="N25" i="2" s="1"/>
  <c r="N26" i="2" s="1"/>
  <c r="N17" i="2"/>
  <c r="L6" i="2"/>
  <c r="K6" i="2"/>
  <c r="L6" i="1"/>
  <c r="K6" i="1"/>
  <c r="M7" i="3" l="1"/>
  <c r="L7" i="3"/>
  <c r="L7" i="2"/>
  <c r="K7" i="2"/>
  <c r="L7" i="1"/>
  <c r="K7" i="1"/>
  <c r="L8" i="3" l="1"/>
  <c r="M8" i="3"/>
  <c r="K8" i="2"/>
  <c r="L8" i="2"/>
  <c r="L8" i="1"/>
  <c r="K8" i="1"/>
  <c r="M9" i="3" l="1"/>
  <c r="L9" i="3"/>
  <c r="L9" i="2"/>
  <c r="K9" i="2"/>
  <c r="L9" i="1"/>
  <c r="K9" i="1"/>
  <c r="M10" i="3" l="1"/>
  <c r="L10" i="3"/>
  <c r="L10" i="2"/>
  <c r="K10" i="2"/>
  <c r="L10" i="1"/>
  <c r="K10" i="1"/>
  <c r="M11" i="3" l="1"/>
  <c r="L11" i="3"/>
  <c r="L11" i="2"/>
  <c r="K11" i="2"/>
  <c r="L11" i="1"/>
  <c r="K11" i="1"/>
  <c r="L12" i="3" l="1"/>
  <c r="M12" i="3"/>
  <c r="K12" i="2"/>
  <c r="L12" i="2"/>
  <c r="L12" i="1"/>
  <c r="K12" i="1"/>
  <c r="M17" i="3" l="1"/>
  <c r="L17" i="3"/>
  <c r="L17" i="2"/>
  <c r="K17" i="2"/>
  <c r="K13" i="1"/>
  <c r="L17" i="1"/>
  <c r="K18" i="2" l="1"/>
  <c r="L18" i="2"/>
  <c r="L19" i="2" s="1"/>
  <c r="L18" i="3"/>
  <c r="M18" i="3"/>
  <c r="M19" i="3"/>
  <c r="L19" i="3"/>
  <c r="L18" i="1"/>
  <c r="K18" i="1"/>
  <c r="K19" i="2" l="1"/>
  <c r="M20" i="3"/>
  <c r="L20" i="3"/>
  <c r="L20" i="2"/>
  <c r="K20" i="2"/>
  <c r="L19" i="1"/>
  <c r="K19" i="1"/>
  <c r="M21" i="3" l="1"/>
  <c r="L21" i="3"/>
  <c r="K21" i="2"/>
  <c r="L21" i="2"/>
  <c r="L20" i="1"/>
  <c r="K20" i="1"/>
  <c r="L22" i="3" l="1"/>
  <c r="M22" i="3"/>
  <c r="L22" i="2"/>
  <c r="K22" i="2"/>
  <c r="L21" i="1"/>
  <c r="K21" i="1"/>
  <c r="M23" i="3" l="1"/>
  <c r="L23" i="3"/>
  <c r="L23" i="2"/>
  <c r="K23" i="2"/>
  <c r="K22" i="1"/>
  <c r="L22" i="1"/>
  <c r="M24" i="3" l="1"/>
  <c r="L24" i="3"/>
  <c r="L24" i="2"/>
  <c r="K24" i="2"/>
  <c r="L23" i="1"/>
  <c r="K23" i="1"/>
  <c r="M25" i="3" l="1"/>
  <c r="L25" i="3"/>
  <c r="K25" i="2"/>
  <c r="L25" i="2"/>
  <c r="L24" i="1"/>
  <c r="K24" i="1"/>
  <c r="L26" i="3" l="1"/>
  <c r="M26" i="3"/>
  <c r="K26" i="2"/>
  <c r="L26" i="2"/>
  <c r="L25" i="1"/>
  <c r="K25" i="1"/>
</calcChain>
</file>

<file path=xl/sharedStrings.xml><?xml version="1.0" encoding="utf-8"?>
<sst xmlns="http://schemas.openxmlformats.org/spreadsheetml/2006/main" count="695" uniqueCount="481">
  <si>
    <t>MORTAGNE</t>
  </si>
  <si>
    <t>GORRON</t>
  </si>
  <si>
    <t>FOUGERES</t>
  </si>
  <si>
    <t>TINTENIAC</t>
  </si>
  <si>
    <t>LOUDEAC</t>
  </si>
  <si>
    <t>CARHAIX</t>
  </si>
  <si>
    <t>BREST</t>
  </si>
  <si>
    <t>DISTANCE</t>
  </si>
  <si>
    <t>ETAPES</t>
  </si>
  <si>
    <t>Durée de l'étape</t>
  </si>
  <si>
    <t>Durée totale</t>
  </si>
  <si>
    <t>RAMBOUILLET</t>
  </si>
  <si>
    <t>km</t>
  </si>
  <si>
    <t>km/h</t>
  </si>
  <si>
    <t>minutes</t>
  </si>
  <si>
    <t>heures/minutes</t>
  </si>
  <si>
    <t>Lundi 19 aout</t>
  </si>
  <si>
    <t>mardi 20 aout</t>
  </si>
  <si>
    <t>DREUX</t>
  </si>
  <si>
    <t>mercredi 21 aout</t>
  </si>
  <si>
    <t>Jours</t>
  </si>
  <si>
    <t>VILLAINES</t>
  </si>
  <si>
    <t>Durée de l'étape arrêts compris</t>
  </si>
  <si>
    <t>Horaires d'arrivées aux étapes</t>
  </si>
  <si>
    <t>Horaies de départs aux étapes</t>
  </si>
  <si>
    <t>Temps passé aux étapes</t>
  </si>
  <si>
    <t>PARCOURS ALLER / ETAPES</t>
  </si>
  <si>
    <t>PARCOURS RETOUR / ETAPES</t>
  </si>
  <si>
    <t>MOYENNE roulée</t>
  </si>
  <si>
    <t>NOTES</t>
  </si>
  <si>
    <t>Visite de connaissances</t>
  </si>
  <si>
    <t>Dormir 20mn sur la table :-)</t>
  </si>
  <si>
    <t>Dormir 15mn sur la table</t>
  </si>
  <si>
    <t>Dormir 2h entre Carhais et Brest</t>
  </si>
  <si>
    <t>LANDERNEAU</t>
  </si>
  <si>
    <t>Durée de l'étape en temps décimal</t>
  </si>
  <si>
    <t>Durée de l'étape en minutes</t>
  </si>
  <si>
    <t>Durée total de l'étape en minutes</t>
  </si>
  <si>
    <t>Bertrand79</t>
  </si>
  <si>
    <t>Dimanche 18 aout 17h15</t>
  </si>
  <si>
    <t>Cathtoudou</t>
  </si>
  <si>
    <t>Chercheur de limites</t>
  </si>
  <si>
    <t>Cyclophil</t>
  </si>
  <si>
    <t>Gruig</t>
  </si>
  <si>
    <t>Jéjon</t>
  </si>
  <si>
    <t>Kmkplan</t>
  </si>
  <si>
    <t>marco</t>
  </si>
  <si>
    <t>momals35</t>
  </si>
  <si>
    <t>Pimprenelle</t>
  </si>
  <si>
    <t>Pitchoun</t>
  </si>
  <si>
    <t>Remi82</t>
  </si>
  <si>
    <t>Roudevelo</t>
  </si>
  <si>
    <t>Rufian</t>
  </si>
  <si>
    <t>Strada122</t>
  </si>
  <si>
    <t>Tijojo</t>
  </si>
  <si>
    <t>Transat</t>
  </si>
  <si>
    <t>Veloblan</t>
  </si>
  <si>
    <t>Gebit</t>
  </si>
  <si>
    <t>Phil44</t>
  </si>
  <si>
    <t>Rasleboldeceblog</t>
  </si>
  <si>
    <t>sebastien</t>
  </si>
  <si>
    <t>F180</t>
  </si>
  <si>
    <t>F164</t>
  </si>
  <si>
    <t>F174</t>
  </si>
  <si>
    <t>F198</t>
  </si>
  <si>
    <t>F179</t>
  </si>
  <si>
    <t>F138</t>
  </si>
  <si>
    <t>F132</t>
  </si>
  <si>
    <t>F173</t>
  </si>
  <si>
    <t>F165</t>
  </si>
  <si>
    <t>F168</t>
  </si>
  <si>
    <t>F189</t>
  </si>
  <si>
    <t>F135</t>
  </si>
  <si>
    <t>F207</t>
  </si>
  <si>
    <t>F163</t>
  </si>
  <si>
    <t>F203</t>
  </si>
  <si>
    <t>F137</t>
  </si>
  <si>
    <t>F199</t>
  </si>
  <si>
    <t>F155</t>
  </si>
  <si>
    <t>W017</t>
  </si>
  <si>
    <t>W014</t>
  </si>
  <si>
    <t>W016</t>
  </si>
  <si>
    <t>W015</t>
  </si>
  <si>
    <t>90 H</t>
  </si>
  <si>
    <t>84 H</t>
  </si>
  <si>
    <t>Zockra HR650</t>
  </si>
  <si>
    <t>Meta 26/20</t>
  </si>
  <si>
    <t>Performer GoalX</t>
  </si>
  <si>
    <t>TD fait maison</t>
  </si>
  <si>
    <t>Pelso Brevet</t>
  </si>
  <si>
    <t>Bacchetta Corsa</t>
  </si>
  <si>
    <t>Troytec 20/622</t>
  </si>
  <si>
    <t>Meta 700</t>
  </si>
  <si>
    <t xml:space="preserve">Troytec  </t>
  </si>
  <si>
    <t>M5 LR semi caréné</t>
  </si>
  <si>
    <t>Df XL</t>
  </si>
  <si>
    <t>Schlitter Encore</t>
  </si>
  <si>
    <t>Zockra HR700</t>
  </si>
  <si>
    <t>Seiran SL</t>
  </si>
  <si>
    <t>Lundi 19 aout 4h50</t>
  </si>
  <si>
    <t>velocouché</t>
  </si>
  <si>
    <t>velodroit</t>
  </si>
  <si>
    <t>Nbr de participations (avec 2019)</t>
  </si>
  <si>
    <t>F170</t>
  </si>
  <si>
    <t>Jour de départ</t>
  </si>
  <si>
    <t>Délai</t>
  </si>
  <si>
    <t>Vélo</t>
  </si>
  <si>
    <t>Alain</t>
  </si>
  <si>
    <t>Hocmard Olivier</t>
  </si>
  <si>
    <t>F188</t>
  </si>
  <si>
    <t>Prénom Nom</t>
  </si>
  <si>
    <t>Dormir 4h entre Carhais et Brest</t>
  </si>
  <si>
    <t>Arret diner ?</t>
  </si>
  <si>
    <t>prendre une douche, manger</t>
  </si>
  <si>
    <t>Dormir 4 h</t>
  </si>
  <si>
    <t>Profiter du ravito, des enfants !</t>
  </si>
  <si>
    <t>Une petite sièste tient !</t>
  </si>
  <si>
    <t>L'apéro et passer du temps avec la famille</t>
  </si>
  <si>
    <t>Arrivée à la fraiche !</t>
  </si>
  <si>
    <t>AFV</t>
  </si>
  <si>
    <t>ANNABELLE</t>
  </si>
  <si>
    <t>FABIENNE</t>
  </si>
  <si>
    <t>TENTE LOGISTIQUE</t>
  </si>
  <si>
    <t>DUVETS</t>
  </si>
  <si>
    <t>COUVERTURES</t>
  </si>
  <si>
    <t>MATELAS</t>
  </si>
  <si>
    <t>CAFETIERES</t>
  </si>
  <si>
    <t>BOUILLOIRES</t>
  </si>
  <si>
    <t>GAMELLES</t>
  </si>
  <si>
    <t>1 cocotte</t>
  </si>
  <si>
    <t>SALADIER</t>
  </si>
  <si>
    <t>ASSIETTES</t>
  </si>
  <si>
    <t>qq uns</t>
  </si>
  <si>
    <t>VERRES</t>
  </si>
  <si>
    <t>BOLS</t>
  </si>
  <si>
    <t>COUVERTS</t>
  </si>
  <si>
    <t>TORCHONS</t>
  </si>
  <si>
    <t>EPONGES</t>
  </si>
  <si>
    <t>PRODUIT VAISSELLE</t>
  </si>
  <si>
    <t>1gaz + 1rech</t>
  </si>
  <si>
    <t>RALLONGES ELEC</t>
  </si>
  <si>
    <t>PHARMACIE</t>
  </si>
  <si>
    <t>4 + 4 tab</t>
  </si>
  <si>
    <t>CHAISES LONGUES</t>
  </si>
  <si>
    <t>1 petite</t>
  </si>
  <si>
    <t>PAPIER TOILETTE</t>
  </si>
  <si>
    <t>Fabienne &amp; Nono</t>
  </si>
  <si>
    <t>Bénévoles</t>
  </si>
  <si>
    <t>Papou</t>
  </si>
  <si>
    <t>Breizh44</t>
  </si>
  <si>
    <t>MATERIEL</t>
  </si>
  <si>
    <t>2 (2 places)</t>
  </si>
  <si>
    <t>REGINE et GILBERT</t>
  </si>
  <si>
    <t>FERME</t>
  </si>
  <si>
    <t>ECLAIRAGE (BALADEUSE)</t>
  </si>
  <si>
    <t>ok</t>
  </si>
  <si>
    <t>1 VOITURE</t>
  </si>
  <si>
    <t>1 CCAR</t>
  </si>
  <si>
    <t>1 CARAVANE</t>
  </si>
  <si>
    <t>1 COCOTTE</t>
  </si>
  <si>
    <t>QQ UNS</t>
  </si>
  <si>
    <t>SERVIETTES (dépannage)</t>
  </si>
  <si>
    <t>1 (en cours de renovation :-)</t>
  </si>
  <si>
    <t>RECHAUDS 2 FEUX + GAZ</t>
  </si>
  <si>
    <t>FLAMMES/drapeaux AFV</t>
  </si>
  <si>
    <t>REPARATION (SEB Perso)</t>
  </si>
  <si>
    <t>CHAISES pliantes</t>
  </si>
  <si>
    <t>TABLES (planche + traiteaux)</t>
  </si>
  <si>
    <t>ORDINATEUR de suivi (SEB)</t>
  </si>
  <si>
    <t>A partir de Dimanche soir après avoir assisité au départ - jusqu'à la fin du ravito</t>
  </si>
  <si>
    <t>Lundi matin 5h et toute la journée + eventuellement mercredi</t>
  </si>
  <si>
    <t>à confirmer mardi / mercredi</t>
  </si>
  <si>
    <t>Vient à vélo manger des rillettes mardi soir - repars mercredi ?</t>
  </si>
  <si>
    <t>Freyot</t>
  </si>
  <si>
    <t xml:space="preserve">Dimanche après midi  et soir - Lundi, mardi et mercredi soir APRES LE TAF </t>
  </si>
  <si>
    <t>Montés par Seb et Anna le samedi - à rendre jeudi en fin de journée</t>
  </si>
  <si>
    <t>BARNUM REPAS 3x3 (location)</t>
  </si>
  <si>
    <t>1 (2 chambres)</t>
  </si>
  <si>
    <t>1 ou 2 vieux</t>
  </si>
  <si>
    <t>3 pleines de poussières</t>
  </si>
  <si>
    <t>3 percés</t>
  </si>
  <si>
    <t>Riz au lait</t>
  </si>
  <si>
    <t>Salades</t>
  </si>
  <si>
    <t>PATTES complètes</t>
  </si>
  <si>
    <t>Légumes "ratatouille"</t>
  </si>
  <si>
    <t>Tomates, courgettes, aubergines, pdt + concombres</t>
  </si>
  <si>
    <t>viande</t>
  </si>
  <si>
    <t>Charcuterie</t>
  </si>
  <si>
    <t>Rillettes locales, saucisson</t>
  </si>
  <si>
    <t>RIZ  + Lait</t>
  </si>
  <si>
    <t>Pain de seigle au levain</t>
  </si>
  <si>
    <t>Commande à faire chez le boulanger (Seb)</t>
  </si>
  <si>
    <t xml:space="preserve">Café + thé </t>
  </si>
  <si>
    <t>Eau type vichy</t>
  </si>
  <si>
    <t>SOUPES de légumes légères</t>
  </si>
  <si>
    <t>beurre salé</t>
  </si>
  <si>
    <t>confitures</t>
  </si>
  <si>
    <t>pate à tartiner</t>
  </si>
  <si>
    <t>Blanc de poulet, lardons, jambon blanc</t>
  </si>
  <si>
    <t>condiment : sel, poivre, huiles, vinaigre basalmique</t>
  </si>
  <si>
    <t>Chocolat (dessert)</t>
  </si>
  <si>
    <t>Demander à Johan de faire plusierus gateaux</t>
  </si>
  <si>
    <t>Demander à Sasha de faire plusieurs fondant</t>
  </si>
  <si>
    <t>Quoi</t>
  </si>
  <si>
    <t>Pourquoi faire ?</t>
  </si>
  <si>
    <t>yaourts natures</t>
  </si>
  <si>
    <t>sucre roux (évidemment)</t>
  </si>
  <si>
    <t xml:space="preserve">œuf </t>
  </si>
  <si>
    <t>œuf dur</t>
  </si>
  <si>
    <t>à avoir en permanence pour la nuit et le matin</t>
  </si>
  <si>
    <t>à  avoir en permancenc de prêts</t>
  </si>
  <si>
    <t>La nourriture est aussi prévue pour les bénévoles</t>
  </si>
  <si>
    <t>La cuisine se fera sur place pour que les achats ne soient pas fait par les bénévoles</t>
  </si>
  <si>
    <t>Bananes (gateaux) - raisins</t>
  </si>
  <si>
    <t>La nourriture n'est pas faites pour être emportée par les cyclos - ils peuvent laisser au départ à Fabienne et Nono leurs victuailles (et changes)</t>
  </si>
  <si>
    <t>Pour ne pas repartir pour une 3ème nuit !</t>
  </si>
  <si>
    <t>Dormir 20mn sur la table :-) comme en 2015</t>
  </si>
  <si>
    <t>Jeudi 22 aout</t>
  </si>
  <si>
    <t>Passer du temps avec la famille (vite fait)</t>
  </si>
  <si>
    <t>Dormir 4h, prendre le petit dej avec les enfants</t>
  </si>
  <si>
    <t>Passer du temps avec la famille (trop court !)</t>
  </si>
  <si>
    <t>Dormir 30mn et passer du temps avec la famille (bp trop court !)</t>
  </si>
  <si>
    <t>MATERIEL et ORGANISATION PREVUS pour le Ravito AFV 2019</t>
  </si>
  <si>
    <t>1 camionette CCAR</t>
  </si>
  <si>
    <t>1 VELO (mais ce n'est qu'un Méta)</t>
  </si>
  <si>
    <t>La ferme qui nous accueille GENEREUSEMENT (avec la commune de GORRON) propose le mercredi un marché</t>
  </si>
  <si>
    <t>Annabelle et Sébastien vont faire les courses SAMEDI 18  et les apporterons sur place le dimanche</t>
  </si>
  <si>
    <t>NOTE : le contact sur palce sera CEDRIC (super sympa et serviable !) - Nous irons chercher les clefs samedi avec Annabelle et installerons peut être qques tentes.</t>
  </si>
  <si>
    <t>TENTES COUCHAGES cyclos</t>
  </si>
  <si>
    <t>BOITES à MIAM</t>
  </si>
  <si>
    <t>Apportés par Fabienne</t>
  </si>
  <si>
    <t>1 (perso)</t>
  </si>
  <si>
    <t xml:space="preserve">BACHES diverses </t>
  </si>
  <si>
    <t>à prévoir au cas ou pour Freyot</t>
  </si>
  <si>
    <t>VEHICULES*</t>
  </si>
  <si>
    <t>*Les véhicules non utilisés pour le ravito pourront être stationné à l'entrée de la ferme (parking)</t>
  </si>
  <si>
    <t>SEB</t>
  </si>
  <si>
    <t>Samedi après midi et au retour Jeudi pour rapatrier le matos</t>
  </si>
  <si>
    <t>Tables de massage et masseuse !</t>
  </si>
  <si>
    <t>On aurait pu compter sur Ophélie mais elle est obligée de tenir le camping à cause de Fred qui va se balader</t>
  </si>
  <si>
    <t>PBP 2019 : les Vélocouchés d'ici et là !</t>
  </si>
  <si>
    <t>Pseudo Forum</t>
  </si>
  <si>
    <t>ne pas le laisser passer s'il ne signe pas :-)</t>
  </si>
  <si>
    <t>3 (dont 1/2 en 2011)</t>
  </si>
  <si>
    <t>0631780473</t>
  </si>
  <si>
    <t>0640641832</t>
  </si>
  <si>
    <t>0681025917</t>
  </si>
  <si>
    <t>0620250937</t>
  </si>
  <si>
    <t>0652665424</t>
  </si>
  <si>
    <t>0671534130</t>
  </si>
  <si>
    <t>Plaque</t>
  </si>
  <si>
    <t>0622751279</t>
  </si>
  <si>
    <t>A partir de dimanche soir (sans passer par Rambouillet) jusqu'à la fin du ravito</t>
  </si>
  <si>
    <t>Balondrade Alain</t>
  </si>
  <si>
    <t>Burel Philippe</t>
  </si>
  <si>
    <t>F177</t>
  </si>
  <si>
    <t>BUSCHARDT Jan</t>
  </si>
  <si>
    <t>F091</t>
  </si>
  <si>
    <t>Le Coarer Yvon</t>
  </si>
  <si>
    <t>F136</t>
  </si>
  <si>
    <t>CERICA Marco</t>
  </si>
  <si>
    <t>F095</t>
  </si>
  <si>
    <t>CREATI Mick</t>
  </si>
  <si>
    <t>F122</t>
  </si>
  <si>
    <t>CAILLEAUX jean claude</t>
  </si>
  <si>
    <t>F190</t>
  </si>
  <si>
    <t>FANOUILLET Bertrand</t>
  </si>
  <si>
    <t>F191</t>
  </si>
  <si>
    <t>DE CASENEUVE Yan</t>
  </si>
  <si>
    <t>F208</t>
  </si>
  <si>
    <t>MUNOZ Jean</t>
  </si>
  <si>
    <t>F206</t>
  </si>
  <si>
    <t>MARRAS Vincent</t>
  </si>
  <si>
    <t>F205</t>
  </si>
  <si>
    <t>AUDAX LAVALLOIS</t>
  </si>
  <si>
    <t>INDIV FFCT</t>
  </si>
  <si>
    <t>KARSENTY  Alexandre</t>
  </si>
  <si>
    <t>F204</t>
  </si>
  <si>
    <t>LEFEVRE Fabrice</t>
  </si>
  <si>
    <t>F202</t>
  </si>
  <si>
    <t>MEUNIER Jean Yves</t>
  </si>
  <si>
    <t>RAND AQUITAINS</t>
  </si>
  <si>
    <t>CATTE Jean Baptiste</t>
  </si>
  <si>
    <t>NEUILLY/SEINE</t>
  </si>
  <si>
    <t>F201</t>
  </si>
  <si>
    <t>CARRIERE Florient</t>
  </si>
  <si>
    <t>F197</t>
  </si>
  <si>
    <t>INV FFCT</t>
  </si>
  <si>
    <t>COJEAN Philippe</t>
  </si>
  <si>
    <t>ancenis</t>
  </si>
  <si>
    <t>F196</t>
  </si>
  <si>
    <t>KATZ Arnaud</t>
  </si>
  <si>
    <t>F195</t>
  </si>
  <si>
    <t>ROY Alain</t>
  </si>
  <si>
    <t>diagonale de Fce</t>
  </si>
  <si>
    <t>F194</t>
  </si>
  <si>
    <t>F193</t>
  </si>
  <si>
    <t>BOHINEUST Romain</t>
  </si>
  <si>
    <t>IND FCCT</t>
  </si>
  <si>
    <t>PENICAUD Nicolas</t>
  </si>
  <si>
    <t>F185</t>
  </si>
  <si>
    <t>ROISSARD Julien</t>
  </si>
  <si>
    <t>F184</t>
  </si>
  <si>
    <t>UFOLEP 73</t>
  </si>
  <si>
    <t>PIC Clément</t>
  </si>
  <si>
    <t>F183</t>
  </si>
  <si>
    <t>Heure de passage</t>
  </si>
  <si>
    <t>ALLER</t>
  </si>
  <si>
    <t>RETOUR</t>
  </si>
  <si>
    <t>entre 6 et 7h</t>
  </si>
  <si>
    <t>vers 12h le 21</t>
  </si>
  <si>
    <t>Troytec</t>
  </si>
  <si>
    <t>LAUDRUN Sylvain</t>
  </si>
  <si>
    <t>Nazca HR</t>
  </si>
  <si>
    <t>F169</t>
  </si>
  <si>
    <t>META</t>
  </si>
  <si>
    <t>F100</t>
  </si>
  <si>
    <t>PERALTA Sergio</t>
  </si>
  <si>
    <t>F216</t>
  </si>
  <si>
    <t>CATRIKE SPEED</t>
  </si>
  <si>
    <t>TRIKE Ice VTX</t>
  </si>
  <si>
    <t>TRIKE ICE VTX</t>
  </si>
  <si>
    <t>AVENET Jérome</t>
  </si>
  <si>
    <t>MOLLIER Jean</t>
  </si>
  <si>
    <t>DELOGE Jérome</t>
  </si>
  <si>
    <t>COTERAU Marc</t>
  </si>
  <si>
    <t>JEAN Michel</t>
  </si>
  <si>
    <t>EIBNER Nicolas</t>
  </si>
  <si>
    <t>TREHET Olivier</t>
  </si>
  <si>
    <t>DESCUBES Philippe</t>
  </si>
  <si>
    <t>L'HOSTIS Philippe</t>
  </si>
  <si>
    <t>GAUTIER Rémy</t>
  </si>
  <si>
    <t>OTTENIO Serge</t>
  </si>
  <si>
    <t>MORICE Stéphane</t>
  </si>
  <si>
    <t>JORDANO Thomas</t>
  </si>
  <si>
    <t>VERGNEAU Jean Luc</t>
  </si>
  <si>
    <t>PERLY Philippe</t>
  </si>
  <si>
    <t>HEUSSLER José</t>
  </si>
  <si>
    <t>COURTEILLE Sebastien</t>
  </si>
  <si>
    <t xml:space="preserve">Vanderperre Franck </t>
  </si>
  <si>
    <t xml:space="preserve">Cremers Catherine </t>
  </si>
  <si>
    <t xml:space="preserve">Rousseau Bertrand </t>
  </si>
  <si>
    <t>enttre 2 et 3h</t>
  </si>
  <si>
    <t>CLUB/ASSO</t>
  </si>
  <si>
    <t>CORDES/FICELLES</t>
  </si>
  <si>
    <t>Chapelain</t>
  </si>
  <si>
    <t>temps 2015</t>
  </si>
  <si>
    <t>56h21</t>
  </si>
  <si>
    <t>77h49</t>
  </si>
  <si>
    <t>82h01</t>
  </si>
  <si>
    <t>ECKSTEIN Aro</t>
  </si>
  <si>
    <t>F085</t>
  </si>
  <si>
    <t>nationalité</t>
  </si>
  <si>
    <t>BE</t>
  </si>
  <si>
    <t>ESP</t>
  </si>
  <si>
    <t>77h38</t>
  </si>
  <si>
    <t>FELTEN Peter</t>
  </si>
  <si>
    <t>F041</t>
  </si>
  <si>
    <t>HEAL Peter</t>
  </si>
  <si>
    <t>F077</t>
  </si>
  <si>
    <t>US</t>
  </si>
  <si>
    <t>F080</t>
  </si>
  <si>
    <t xml:space="preserve">DF  </t>
  </si>
  <si>
    <t>HARTMUT HOBURG</t>
  </si>
  <si>
    <t>HOMAN Théo</t>
  </si>
  <si>
    <t>F148</t>
  </si>
  <si>
    <t>NL</t>
  </si>
  <si>
    <t>87h19</t>
  </si>
  <si>
    <t>KAPLAN Kim Minh</t>
  </si>
  <si>
    <t>88H41</t>
  </si>
  <si>
    <t>KUZNETSOV Alexey</t>
  </si>
  <si>
    <t>F081</t>
  </si>
  <si>
    <t>RU</t>
  </si>
  <si>
    <t>87H34</t>
  </si>
  <si>
    <t>LANTEIGNE Ken</t>
  </si>
  <si>
    <t>F076</t>
  </si>
  <si>
    <t>77H37</t>
  </si>
  <si>
    <t>77H47</t>
  </si>
  <si>
    <t>MARKOFSKY Johannes</t>
  </si>
  <si>
    <t>DE</t>
  </si>
  <si>
    <t>F087</t>
  </si>
  <si>
    <t>66H50</t>
  </si>
  <si>
    <t>NEUMANN Heinrich</t>
  </si>
  <si>
    <t>F109</t>
  </si>
  <si>
    <t>Milan</t>
  </si>
  <si>
    <t>81h35</t>
  </si>
  <si>
    <t>NICOD Olivier</t>
  </si>
  <si>
    <t>77H50</t>
  </si>
  <si>
    <t>F176</t>
  </si>
  <si>
    <t>PEETERS Hein</t>
  </si>
  <si>
    <t>F212</t>
  </si>
  <si>
    <t>86H45</t>
  </si>
  <si>
    <t>PLOEGER Norbert</t>
  </si>
  <si>
    <t>F101</t>
  </si>
  <si>
    <t>85H51</t>
  </si>
  <si>
    <t>REHR Hans Ulric</t>
  </si>
  <si>
    <t>88H58</t>
  </si>
  <si>
    <t>F140</t>
  </si>
  <si>
    <t>ROSEN Per Eric</t>
  </si>
  <si>
    <t>F220</t>
  </si>
  <si>
    <t>SE</t>
  </si>
  <si>
    <t>86H33</t>
  </si>
  <si>
    <t>87H16</t>
  </si>
  <si>
    <t>73H56</t>
  </si>
  <si>
    <t>SACCHI Rainer</t>
  </si>
  <si>
    <t>83H18</t>
  </si>
  <si>
    <t>F088</t>
  </si>
  <si>
    <t>SCHENK Bjorn</t>
  </si>
  <si>
    <t>64h09</t>
  </si>
  <si>
    <t>W020</t>
  </si>
  <si>
    <t>TAGAI CSABA</t>
  </si>
  <si>
    <t>HU</t>
  </si>
  <si>
    <t>W011</t>
  </si>
  <si>
    <t>89H03</t>
  </si>
  <si>
    <t>ULBRICHT Matthias</t>
  </si>
  <si>
    <t>W010</t>
  </si>
  <si>
    <t>85H45</t>
  </si>
  <si>
    <t>VAN WERSCH Paul</t>
  </si>
  <si>
    <t>73h53</t>
  </si>
  <si>
    <t>CA</t>
  </si>
  <si>
    <t>F079</t>
  </si>
  <si>
    <t>83H25</t>
  </si>
  <si>
    <t>70H28</t>
  </si>
  <si>
    <t xml:space="preserve"> WEISE Franck</t>
  </si>
  <si>
    <t>86h50</t>
  </si>
  <si>
    <t>F112</t>
  </si>
  <si>
    <t>HIMMEL MORTEN</t>
  </si>
  <si>
    <t>F086</t>
  </si>
  <si>
    <t>HD</t>
  </si>
  <si>
    <t>BOUMAN Jaap</t>
  </si>
  <si>
    <t>F120</t>
  </si>
  <si>
    <t>AB</t>
  </si>
  <si>
    <t>BUCIUC Razvan</t>
  </si>
  <si>
    <t>F099</t>
  </si>
  <si>
    <t>W009</t>
  </si>
  <si>
    <t>KAISER Henrik</t>
  </si>
  <si>
    <t>MARTIN-CLARK Rupert</t>
  </si>
  <si>
    <t>GB</t>
  </si>
  <si>
    <t>F217</t>
  </si>
  <si>
    <t>UBACHS Peter</t>
  </si>
  <si>
    <t>F090</t>
  </si>
  <si>
    <t>FREISING Rene</t>
  </si>
  <si>
    <t>NP</t>
  </si>
  <si>
    <t>F113</t>
  </si>
  <si>
    <t>74H48</t>
  </si>
  <si>
    <t>77H48</t>
  </si>
  <si>
    <t>80H15</t>
  </si>
  <si>
    <t>DK</t>
  </si>
  <si>
    <t>IT</t>
  </si>
  <si>
    <t>64H14</t>
  </si>
  <si>
    <t>82H21</t>
  </si>
  <si>
    <t>78H48</t>
  </si>
  <si>
    <t>AU</t>
  </si>
  <si>
    <t>86H20</t>
  </si>
  <si>
    <t>69h05</t>
  </si>
  <si>
    <t>47H43</t>
  </si>
  <si>
    <t>MILAN</t>
  </si>
  <si>
    <t>75H54</t>
  </si>
  <si>
    <t>80H36</t>
  </si>
  <si>
    <t>59H03</t>
  </si>
  <si>
    <t>69H25</t>
  </si>
  <si>
    <t>66H18</t>
  </si>
  <si>
    <t>69h52</t>
  </si>
  <si>
    <t>79h11</t>
  </si>
  <si>
    <t>77h43</t>
  </si>
  <si>
    <t>89h13</t>
  </si>
  <si>
    <t>85h55</t>
  </si>
  <si>
    <t>SCHMiTZ Andreas</t>
  </si>
  <si>
    <t>AUBRION Pierre</t>
  </si>
  <si>
    <t>BAUER Jean Jacques</t>
  </si>
  <si>
    <t>W018</t>
  </si>
  <si>
    <t>W019</t>
  </si>
  <si>
    <t>COPENS Peter</t>
  </si>
  <si>
    <t>W013</t>
  </si>
  <si>
    <t>64H02</t>
  </si>
  <si>
    <t>DF</t>
  </si>
  <si>
    <t>VEERMAN Roef</t>
  </si>
  <si>
    <t>W012</t>
  </si>
  <si>
    <t>VM</t>
  </si>
  <si>
    <t xml:space="preserve">PHELPS </t>
  </si>
  <si>
    <t>A partir de lundi en matinée jusqu'à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</si>
</sst>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:mm;@"/>
    <numFmt numFmtId="166" formatCode="[$-F400]h:mm:ss\ AM/PM"/>
    <numFmt numFmtId="167" formatCode="[h]:mm:ss;@"/>
    <numFmt numFmtId="168" formatCode="h:mm:ss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164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20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Border="1"/>
    <xf numFmtId="164" fontId="1" fillId="0" borderId="1" xfId="0" applyNumberFormat="1" applyFont="1" applyBorder="1"/>
    <xf numFmtId="168" fontId="1" fillId="0" borderId="1" xfId="0" applyNumberFormat="1" applyFont="1" applyBorder="1"/>
    <xf numFmtId="0" fontId="0" fillId="0" borderId="1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2" fontId="0" fillId="0" borderId="1" xfId="0" applyNumberFormat="1" applyBorder="1"/>
    <xf numFmtId="165" fontId="1" fillId="0" borderId="1" xfId="0" applyNumberFormat="1" applyFont="1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20" fontId="1" fillId="6" borderId="1" xfId="0" applyNumberFormat="1" applyFont="1" applyFill="1" applyBorder="1"/>
    <xf numFmtId="167" fontId="0" fillId="6" borderId="1" xfId="0" applyNumberFormat="1" applyFill="1" applyBorder="1"/>
    <xf numFmtId="168" fontId="0" fillId="6" borderId="1" xfId="0" applyNumberFormat="1" applyFill="1" applyBorder="1"/>
    <xf numFmtId="168" fontId="1" fillId="6" borderId="1" xfId="0" applyNumberFormat="1" applyFont="1" applyFill="1" applyBorder="1"/>
    <xf numFmtId="168" fontId="0" fillId="7" borderId="1" xfId="0" applyNumberFormat="1" applyFill="1" applyBorder="1"/>
    <xf numFmtId="20" fontId="1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66" fontId="0" fillId="7" borderId="1" xfId="0" applyNumberFormat="1" applyFill="1" applyBorder="1"/>
    <xf numFmtId="0" fontId="3" fillId="1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12" borderId="1" xfId="0" applyFont="1" applyFill="1" applyBorder="1" applyAlignment="1">
      <alignment horizontal="left" vertical="center" wrapText="1"/>
    </xf>
    <xf numFmtId="167" fontId="4" fillId="0" borderId="1" xfId="0" applyNumberFormat="1" applyFont="1" applyBorder="1"/>
    <xf numFmtId="165" fontId="5" fillId="0" borderId="1" xfId="0" applyNumberFormat="1" applyFont="1" applyBorder="1"/>
    <xf numFmtId="20" fontId="1" fillId="6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7" fontId="0" fillId="6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6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1" fillId="6" borderId="1" xfId="0" applyNumberFormat="1" applyFont="1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/>
    </xf>
    <xf numFmtId="164" fontId="1" fillId="15" borderId="1" xfId="0" applyNumberFormat="1" applyFont="1" applyFill="1" applyBorder="1" applyAlignment="1">
      <alignment horizontal="center"/>
    </xf>
    <xf numFmtId="168" fontId="1" fillId="15" borderId="1" xfId="0" applyNumberFormat="1" applyFont="1" applyFill="1" applyBorder="1" applyAlignment="1">
      <alignment horizontal="center"/>
    </xf>
    <xf numFmtId="167" fontId="1" fillId="15" borderId="1" xfId="0" applyNumberFormat="1" applyFont="1" applyFill="1" applyBorder="1" applyAlignment="1">
      <alignment horizontal="center"/>
    </xf>
    <xf numFmtId="164" fontId="1" fillId="15" borderId="1" xfId="0" applyNumberFormat="1" applyFont="1" applyFill="1" applyBorder="1"/>
    <xf numFmtId="168" fontId="1" fillId="15" borderId="1" xfId="0" applyNumberFormat="1" applyFont="1" applyFill="1" applyBorder="1"/>
    <xf numFmtId="167" fontId="1" fillId="15" borderId="1" xfId="0" applyNumberFormat="1" applyFont="1" applyFill="1" applyBorder="1"/>
    <xf numFmtId="165" fontId="0" fillId="15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13" borderId="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top" wrapText="1"/>
    </xf>
    <xf numFmtId="0" fontId="3" fillId="15" borderId="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3" xfId="0" applyFont="1" applyBorder="1" applyAlignment="1">
      <alignment wrapText="1"/>
    </xf>
    <xf numFmtId="0" fontId="7" fillId="0" borderId="15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12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/>
    <xf numFmtId="49" fontId="3" fillId="0" borderId="13" xfId="0" applyNumberFormat="1" applyFont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0" fillId="14" borderId="1" xfId="0" applyNumberFormat="1" applyFont="1" applyFill="1" applyBorder="1" applyAlignment="1">
      <alignment horizontal="center" vertical="center"/>
    </xf>
    <xf numFmtId="49" fontId="0" fillId="14" borderId="14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68" fontId="0" fillId="17" borderId="1" xfId="0" applyNumberFormat="1" applyFill="1" applyBorder="1"/>
    <xf numFmtId="167" fontId="1" fillId="2" borderId="1" xfId="0" applyNumberFormat="1" applyFont="1" applyFill="1" applyBorder="1"/>
    <xf numFmtId="167" fontId="1" fillId="2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0" xfId="0" applyFill="1" applyBorder="1"/>
    <xf numFmtId="0" fontId="0" fillId="0" borderId="6" xfId="0" applyBorder="1" applyAlignment="1">
      <alignment horizontal="center"/>
    </xf>
    <xf numFmtId="0" fontId="0" fillId="21" borderId="1" xfId="0" applyFill="1" applyBorder="1"/>
    <xf numFmtId="0" fontId="0" fillId="21" borderId="1" xfId="0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1" fillId="0" borderId="3" xfId="0" applyFont="1" applyBorder="1"/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topLeftCell="A68" workbookViewId="0">
      <selection activeCell="E93" sqref="E93"/>
    </sheetView>
  </sheetViews>
  <sheetFormatPr baseColWidth="10" defaultRowHeight="15" x14ac:dyDescent="0.25"/>
  <cols>
    <col min="2" max="2" width="24.140625" customWidth="1"/>
    <col min="3" max="3" width="6.28515625" customWidth="1"/>
    <col min="4" max="4" width="4.28515625" customWidth="1"/>
    <col min="5" max="5" width="28.28515625" style="3" customWidth="1"/>
    <col min="6" max="8" width="24" style="3" customWidth="1"/>
    <col min="9" max="9" width="17.5703125" style="3" customWidth="1"/>
    <col min="10" max="10" width="18.28515625" customWidth="1"/>
    <col min="11" max="11" width="14.28515625" customWidth="1"/>
    <col min="12" max="13" width="12.5703125" customWidth="1"/>
    <col min="14" max="14" width="11.42578125" style="3"/>
    <col min="15" max="15" width="18.7109375" style="3" customWidth="1"/>
  </cols>
  <sheetData>
    <row r="1" spans="2:15" x14ac:dyDescent="0.25">
      <c r="B1" s="153" t="s">
        <v>240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15" x14ac:dyDescent="0.25">
      <c r="B2" s="7"/>
    </row>
    <row r="3" spans="2:15" x14ac:dyDescent="0.25">
      <c r="B3" s="159" t="s">
        <v>104</v>
      </c>
      <c r="C3" s="159" t="s">
        <v>105</v>
      </c>
      <c r="D3" s="132"/>
      <c r="E3" s="154" t="s">
        <v>110</v>
      </c>
      <c r="F3" s="159" t="s">
        <v>241</v>
      </c>
      <c r="G3" s="160" t="s">
        <v>306</v>
      </c>
      <c r="H3" s="161"/>
      <c r="I3" s="156" t="s">
        <v>343</v>
      </c>
      <c r="J3" s="158" t="s">
        <v>102</v>
      </c>
      <c r="K3" s="158"/>
      <c r="L3" s="156" t="s">
        <v>346</v>
      </c>
      <c r="M3" s="156" t="s">
        <v>352</v>
      </c>
      <c r="N3" s="159" t="s">
        <v>250</v>
      </c>
      <c r="O3" s="159" t="s">
        <v>106</v>
      </c>
    </row>
    <row r="4" spans="2:15" x14ac:dyDescent="0.25">
      <c r="B4" s="159"/>
      <c r="C4" s="159"/>
      <c r="D4" s="133"/>
      <c r="E4" s="155"/>
      <c r="F4" s="159"/>
      <c r="G4" s="162"/>
      <c r="H4" s="163"/>
      <c r="I4" s="157"/>
      <c r="J4" s="93" t="s">
        <v>100</v>
      </c>
      <c r="K4" s="93" t="s">
        <v>101</v>
      </c>
      <c r="L4" s="164"/>
      <c r="M4" s="164"/>
      <c r="N4" s="159"/>
      <c r="O4" s="159"/>
    </row>
    <row r="5" spans="2:15" x14ac:dyDescent="0.25">
      <c r="B5" s="136"/>
      <c r="C5" s="136"/>
      <c r="D5" s="133"/>
      <c r="E5" s="133"/>
      <c r="F5" s="136"/>
      <c r="G5" s="133" t="s">
        <v>307</v>
      </c>
      <c r="H5" s="133" t="s">
        <v>308</v>
      </c>
      <c r="I5" s="135"/>
      <c r="J5" s="93"/>
      <c r="K5" s="93"/>
      <c r="L5" s="157"/>
      <c r="M5" s="157"/>
      <c r="N5" s="136"/>
      <c r="O5" s="136"/>
    </row>
    <row r="6" spans="2:15" x14ac:dyDescent="0.25">
      <c r="B6" s="32" t="s">
        <v>39</v>
      </c>
      <c r="C6" s="32" t="s">
        <v>83</v>
      </c>
      <c r="D6" s="145">
        <v>1</v>
      </c>
      <c r="E6" s="134" t="s">
        <v>107</v>
      </c>
      <c r="F6" s="134" t="s">
        <v>43</v>
      </c>
      <c r="G6" s="134"/>
      <c r="H6" s="134"/>
      <c r="I6" s="96" t="s">
        <v>119</v>
      </c>
      <c r="J6" s="94">
        <v>3</v>
      </c>
      <c r="K6" s="94"/>
      <c r="L6" s="94"/>
      <c r="M6" s="94"/>
      <c r="N6" s="31" t="s">
        <v>65</v>
      </c>
      <c r="O6" s="142" t="s">
        <v>88</v>
      </c>
    </row>
    <row r="7" spans="2:15" x14ac:dyDescent="0.25">
      <c r="B7" s="143"/>
      <c r="C7" s="143"/>
      <c r="D7" s="145">
        <v>2</v>
      </c>
      <c r="E7" s="134" t="s">
        <v>322</v>
      </c>
      <c r="F7" s="134" t="s">
        <v>52</v>
      </c>
      <c r="G7" s="134" t="s">
        <v>342</v>
      </c>
      <c r="H7" s="134"/>
      <c r="I7" s="96" t="s">
        <v>119</v>
      </c>
      <c r="J7" s="94">
        <v>1</v>
      </c>
      <c r="K7" s="94"/>
      <c r="L7" s="94"/>
      <c r="M7" s="94"/>
      <c r="N7" s="134" t="s">
        <v>74</v>
      </c>
      <c r="O7" s="134" t="s">
        <v>94</v>
      </c>
    </row>
    <row r="8" spans="2:15" x14ac:dyDescent="0.25">
      <c r="B8" s="143"/>
      <c r="C8" s="143"/>
      <c r="D8" s="145">
        <v>3</v>
      </c>
      <c r="E8" s="134" t="s">
        <v>253</v>
      </c>
      <c r="F8" s="134"/>
      <c r="G8" s="134"/>
      <c r="H8" s="134"/>
      <c r="I8" s="96"/>
      <c r="J8" s="94"/>
      <c r="K8" s="94"/>
      <c r="L8" s="94" t="s">
        <v>444</v>
      </c>
      <c r="M8" s="94"/>
      <c r="N8" s="134" t="s">
        <v>65</v>
      </c>
      <c r="O8" s="134"/>
    </row>
    <row r="9" spans="2:15" x14ac:dyDescent="0.25">
      <c r="B9" s="143"/>
      <c r="C9" s="143"/>
      <c r="D9" s="145">
        <v>4</v>
      </c>
      <c r="E9" s="134" t="s">
        <v>297</v>
      </c>
      <c r="F9" s="134"/>
      <c r="G9" s="134"/>
      <c r="H9" s="134"/>
      <c r="I9" s="96" t="s">
        <v>298</v>
      </c>
      <c r="J9" s="94"/>
      <c r="K9" s="94"/>
      <c r="L9" s="94" t="s">
        <v>454</v>
      </c>
      <c r="M9" s="94"/>
      <c r="N9" s="134" t="s">
        <v>296</v>
      </c>
      <c r="O9" s="134"/>
    </row>
    <row r="10" spans="2:15" x14ac:dyDescent="0.25">
      <c r="B10" s="143"/>
      <c r="C10" s="143"/>
      <c r="D10" s="145">
        <v>5</v>
      </c>
      <c r="E10" s="151" t="s">
        <v>429</v>
      </c>
      <c r="F10" s="147"/>
      <c r="G10" s="134"/>
      <c r="H10" s="134"/>
      <c r="I10" s="96"/>
      <c r="J10" s="94"/>
      <c r="K10" s="94"/>
      <c r="L10" s="94" t="s">
        <v>431</v>
      </c>
      <c r="M10" s="94" t="s">
        <v>366</v>
      </c>
      <c r="N10" s="134" t="s">
        <v>430</v>
      </c>
      <c r="O10" s="134"/>
    </row>
    <row r="11" spans="2:15" x14ac:dyDescent="0.25">
      <c r="B11" s="143"/>
      <c r="C11" s="143"/>
      <c r="D11" s="145">
        <v>6</v>
      </c>
      <c r="E11" s="134" t="s">
        <v>432</v>
      </c>
      <c r="F11" s="147"/>
      <c r="G11" s="134"/>
      <c r="H11" s="134"/>
      <c r="I11" s="96"/>
      <c r="J11" s="94"/>
      <c r="K11" s="94"/>
      <c r="L11" s="94" t="s">
        <v>431</v>
      </c>
      <c r="M11" s="94" t="s">
        <v>360</v>
      </c>
      <c r="N11" s="134" t="s">
        <v>433</v>
      </c>
      <c r="O11" s="134"/>
    </row>
    <row r="12" spans="2:15" x14ac:dyDescent="0.25">
      <c r="B12" s="143"/>
      <c r="C12" s="143"/>
      <c r="D12" s="145">
        <v>7</v>
      </c>
      <c r="E12" s="134" t="s">
        <v>254</v>
      </c>
      <c r="F12" s="134"/>
      <c r="G12" s="134"/>
      <c r="H12" s="134"/>
      <c r="I12" s="96"/>
      <c r="J12" s="94"/>
      <c r="K12" s="94"/>
      <c r="L12" s="94" t="s">
        <v>445</v>
      </c>
      <c r="M12" s="94"/>
      <c r="N12" s="134" t="s">
        <v>255</v>
      </c>
      <c r="O12" s="134" t="s">
        <v>311</v>
      </c>
    </row>
    <row r="13" spans="2:15" x14ac:dyDescent="0.25">
      <c r="B13" s="143"/>
      <c r="C13" s="143"/>
      <c r="D13" s="145">
        <v>8</v>
      </c>
      <c r="E13" s="3" t="s">
        <v>256</v>
      </c>
      <c r="F13" s="134"/>
      <c r="G13" s="134"/>
      <c r="H13" s="134"/>
      <c r="I13" s="96"/>
      <c r="J13" s="94"/>
      <c r="K13" s="94"/>
      <c r="L13" s="94" t="s">
        <v>446</v>
      </c>
      <c r="M13" s="94" t="s">
        <v>447</v>
      </c>
      <c r="N13" s="134" t="s">
        <v>257</v>
      </c>
      <c r="O13" s="134"/>
    </row>
    <row r="14" spans="2:15" x14ac:dyDescent="0.25">
      <c r="B14" s="143"/>
      <c r="C14" s="143"/>
      <c r="D14" s="145">
        <v>9</v>
      </c>
      <c r="E14" s="134" t="s">
        <v>264</v>
      </c>
      <c r="F14" s="134"/>
      <c r="G14" s="134"/>
      <c r="H14" s="134"/>
      <c r="I14" s="96"/>
      <c r="J14" s="94"/>
      <c r="K14" s="94"/>
      <c r="L14" s="94" t="s">
        <v>431</v>
      </c>
      <c r="M14" s="94"/>
      <c r="N14" s="134" t="s">
        <v>265</v>
      </c>
      <c r="O14" s="134"/>
    </row>
    <row r="15" spans="2:15" x14ac:dyDescent="0.25">
      <c r="D15" s="145">
        <v>10</v>
      </c>
      <c r="E15" s="134" t="s">
        <v>285</v>
      </c>
      <c r="F15" s="134"/>
      <c r="G15" s="134"/>
      <c r="H15" s="134"/>
      <c r="I15" s="96" t="s">
        <v>287</v>
      </c>
      <c r="J15" s="94"/>
      <c r="K15" s="94"/>
      <c r="L15" s="94"/>
      <c r="M15" s="94"/>
      <c r="N15" s="31" t="s">
        <v>286</v>
      </c>
      <c r="O15" s="31"/>
    </row>
    <row r="16" spans="2:15" x14ac:dyDescent="0.25">
      <c r="D16" s="145">
        <v>11</v>
      </c>
      <c r="E16" s="134" t="s">
        <v>282</v>
      </c>
      <c r="F16" s="134"/>
      <c r="G16" s="134"/>
      <c r="H16" s="134"/>
      <c r="I16" s="96" t="s">
        <v>283</v>
      </c>
      <c r="J16" s="94"/>
      <c r="K16" s="94"/>
      <c r="L16" s="94"/>
      <c r="M16" s="94"/>
      <c r="N16" s="134" t="s">
        <v>284</v>
      </c>
      <c r="O16" s="134"/>
    </row>
    <row r="17" spans="4:15" x14ac:dyDescent="0.25">
      <c r="D17" s="145">
        <v>12</v>
      </c>
      <c r="E17" s="3" t="s">
        <v>260</v>
      </c>
      <c r="F17" s="134"/>
      <c r="G17" s="134"/>
      <c r="H17" s="134"/>
      <c r="I17" s="96"/>
      <c r="J17" s="94"/>
      <c r="K17" s="94"/>
      <c r="L17" s="94" t="s">
        <v>449</v>
      </c>
      <c r="M17" s="94" t="s">
        <v>448</v>
      </c>
      <c r="N17" s="134" t="s">
        <v>261</v>
      </c>
      <c r="O17" s="134"/>
    </row>
    <row r="18" spans="4:15" x14ac:dyDescent="0.25">
      <c r="D18" s="145">
        <v>13</v>
      </c>
      <c r="E18" s="134" t="s">
        <v>288</v>
      </c>
      <c r="F18" s="134"/>
      <c r="G18" s="134"/>
      <c r="H18" s="134"/>
      <c r="I18" s="96" t="s">
        <v>289</v>
      </c>
      <c r="J18" s="94"/>
      <c r="K18" s="94"/>
      <c r="L18" s="94"/>
      <c r="M18" s="94"/>
      <c r="N18" s="134" t="s">
        <v>290</v>
      </c>
      <c r="O18" s="134"/>
    </row>
    <row r="19" spans="4:15" x14ac:dyDescent="0.25">
      <c r="D19" s="145">
        <v>14</v>
      </c>
      <c r="E19" s="134" t="s">
        <v>325</v>
      </c>
      <c r="F19" s="134" t="s">
        <v>46</v>
      </c>
      <c r="G19" s="134"/>
      <c r="H19" s="134"/>
      <c r="I19" s="96" t="s">
        <v>119</v>
      </c>
      <c r="J19" s="94">
        <v>2</v>
      </c>
      <c r="K19" s="94">
        <v>2</v>
      </c>
      <c r="L19" s="94" t="s">
        <v>450</v>
      </c>
      <c r="M19" s="94"/>
      <c r="N19" s="134" t="s">
        <v>68</v>
      </c>
      <c r="O19" s="134" t="s">
        <v>91</v>
      </c>
    </row>
    <row r="20" spans="4:15" x14ac:dyDescent="0.25">
      <c r="D20" s="145">
        <v>15</v>
      </c>
      <c r="E20" s="134" t="s">
        <v>262</v>
      </c>
      <c r="F20" s="134"/>
      <c r="G20" s="134"/>
      <c r="H20" s="134"/>
      <c r="I20" s="96"/>
      <c r="J20" s="94"/>
      <c r="K20" s="94"/>
      <c r="L20" s="94" t="s">
        <v>451</v>
      </c>
      <c r="M20" s="94" t="s">
        <v>452</v>
      </c>
      <c r="N20" s="134" t="s">
        <v>263</v>
      </c>
      <c r="O20" s="134"/>
    </row>
    <row r="21" spans="4:15" x14ac:dyDescent="0.25">
      <c r="D21" s="145">
        <v>16</v>
      </c>
      <c r="E21" s="134" t="s">
        <v>340</v>
      </c>
      <c r="F21" s="134" t="s">
        <v>40</v>
      </c>
      <c r="G21" s="134" t="s">
        <v>309</v>
      </c>
      <c r="H21" s="134" t="s">
        <v>310</v>
      </c>
      <c r="I21" s="96" t="s">
        <v>119</v>
      </c>
      <c r="J21" s="94">
        <v>1</v>
      </c>
      <c r="K21" s="94">
        <v>5</v>
      </c>
      <c r="L21" s="94"/>
      <c r="M21" s="94"/>
      <c r="N21" s="31" t="s">
        <v>62</v>
      </c>
      <c r="O21" s="31" t="s">
        <v>86</v>
      </c>
    </row>
    <row r="22" spans="4:15" x14ac:dyDescent="0.25">
      <c r="D22" s="145">
        <v>17</v>
      </c>
      <c r="E22" s="134" t="s">
        <v>268</v>
      </c>
      <c r="F22" s="134"/>
      <c r="G22" s="134"/>
      <c r="H22" s="134"/>
      <c r="I22" s="96" t="s">
        <v>345</v>
      </c>
      <c r="J22" s="94"/>
      <c r="K22" s="94"/>
      <c r="L22" s="94" t="s">
        <v>453</v>
      </c>
      <c r="M22" s="94"/>
      <c r="N22" s="31" t="s">
        <v>269</v>
      </c>
      <c r="O22" s="134"/>
    </row>
    <row r="23" spans="4:15" x14ac:dyDescent="0.25">
      <c r="D23" s="145">
        <v>18</v>
      </c>
      <c r="E23" s="134" t="s">
        <v>324</v>
      </c>
      <c r="F23" s="134" t="s">
        <v>44</v>
      </c>
      <c r="G23" s="134"/>
      <c r="H23" s="134"/>
      <c r="I23" s="96" t="s">
        <v>242</v>
      </c>
      <c r="J23" s="94">
        <v>4</v>
      </c>
      <c r="K23" s="94"/>
      <c r="L23" s="94" t="s">
        <v>347</v>
      </c>
      <c r="M23" s="94" t="s">
        <v>353</v>
      </c>
      <c r="N23" s="31" t="s">
        <v>66</v>
      </c>
      <c r="O23" s="134" t="s">
        <v>89</v>
      </c>
    </row>
    <row r="24" spans="4:15" x14ac:dyDescent="0.25">
      <c r="D24" s="145">
        <v>19</v>
      </c>
      <c r="E24" s="134" t="s">
        <v>329</v>
      </c>
      <c r="F24" s="134" t="s">
        <v>42</v>
      </c>
      <c r="G24" s="134"/>
      <c r="H24" s="134"/>
      <c r="I24" s="96" t="s">
        <v>119</v>
      </c>
      <c r="J24" s="94">
        <v>2</v>
      </c>
      <c r="K24" s="94"/>
      <c r="L24" s="94" t="s">
        <v>349</v>
      </c>
      <c r="M24" s="94"/>
      <c r="N24" s="134" t="s">
        <v>64</v>
      </c>
      <c r="O24" s="139" t="s">
        <v>320</v>
      </c>
    </row>
    <row r="25" spans="4:15" x14ac:dyDescent="0.25">
      <c r="D25" s="145">
        <v>20</v>
      </c>
      <c r="E25" s="134" t="s">
        <v>327</v>
      </c>
      <c r="F25" s="134" t="s">
        <v>48</v>
      </c>
      <c r="G25" s="134"/>
      <c r="H25" s="134"/>
      <c r="I25" s="96" t="s">
        <v>119</v>
      </c>
      <c r="J25" s="94">
        <v>2</v>
      </c>
      <c r="K25" s="94"/>
      <c r="L25" s="94" t="s">
        <v>355</v>
      </c>
      <c r="M25" s="94"/>
      <c r="N25" s="31" t="s">
        <v>70</v>
      </c>
      <c r="O25" s="134" t="s">
        <v>89</v>
      </c>
    </row>
    <row r="26" spans="4:15" x14ac:dyDescent="0.25">
      <c r="D26" s="145">
        <v>21</v>
      </c>
      <c r="E26" s="3" t="s">
        <v>350</v>
      </c>
      <c r="F26" s="134"/>
      <c r="G26" s="134"/>
      <c r="H26" s="134"/>
      <c r="I26" s="96"/>
      <c r="J26" s="94"/>
      <c r="K26" s="94"/>
      <c r="L26" s="152" t="s">
        <v>455</v>
      </c>
      <c r="M26" s="94" t="s">
        <v>379</v>
      </c>
      <c r="N26" s="134" t="s">
        <v>351</v>
      </c>
      <c r="O26" s="140" t="s">
        <v>456</v>
      </c>
    </row>
    <row r="27" spans="4:15" x14ac:dyDescent="0.25">
      <c r="D27" s="145">
        <v>22</v>
      </c>
      <c r="E27" s="134" t="s">
        <v>266</v>
      </c>
      <c r="F27" s="134"/>
      <c r="G27" s="134"/>
      <c r="H27" s="134"/>
      <c r="I27" s="96"/>
      <c r="J27" s="94"/>
      <c r="K27" s="94"/>
      <c r="L27" s="94" t="s">
        <v>457</v>
      </c>
      <c r="M27" s="94"/>
      <c r="N27" s="31" t="s">
        <v>267</v>
      </c>
      <c r="O27" s="31"/>
    </row>
    <row r="28" spans="4:15" x14ac:dyDescent="0.25">
      <c r="D28" s="145">
        <v>23</v>
      </c>
      <c r="E28" s="134" t="s">
        <v>356</v>
      </c>
      <c r="F28" s="134"/>
      <c r="G28" s="134"/>
      <c r="H28" s="134"/>
      <c r="I28" s="96"/>
      <c r="J28" s="94"/>
      <c r="K28" s="94"/>
      <c r="L28" s="94" t="s">
        <v>458</v>
      </c>
      <c r="M28" s="94" t="s">
        <v>379</v>
      </c>
      <c r="N28" s="134" t="s">
        <v>357</v>
      </c>
      <c r="O28" s="134"/>
    </row>
    <row r="29" spans="4:15" x14ac:dyDescent="0.25">
      <c r="D29" s="145">
        <v>24</v>
      </c>
      <c r="E29" s="3" t="s">
        <v>441</v>
      </c>
      <c r="F29" s="134"/>
      <c r="G29" s="134"/>
      <c r="H29" s="134"/>
      <c r="I29" s="96"/>
      <c r="J29" s="94"/>
      <c r="K29" s="94"/>
      <c r="L29" s="94" t="s">
        <v>442</v>
      </c>
      <c r="M29" s="94" t="s">
        <v>379</v>
      </c>
      <c r="N29" s="134" t="s">
        <v>443</v>
      </c>
      <c r="O29" s="134"/>
    </row>
    <row r="30" spans="4:15" x14ac:dyDescent="0.25">
      <c r="D30" s="145">
        <v>25</v>
      </c>
      <c r="E30" s="134" t="s">
        <v>331</v>
      </c>
      <c r="F30" s="134" t="s">
        <v>50</v>
      </c>
      <c r="G30" s="134"/>
      <c r="H30" s="134"/>
      <c r="I30" s="96"/>
      <c r="J30" s="94">
        <v>1</v>
      </c>
      <c r="K30" s="94"/>
      <c r="L30" s="94"/>
      <c r="M30" s="94"/>
      <c r="N30" s="31" t="s">
        <v>72</v>
      </c>
      <c r="O30" s="31" t="s">
        <v>93</v>
      </c>
    </row>
    <row r="31" spans="4:15" x14ac:dyDescent="0.25">
      <c r="D31" s="145">
        <v>26</v>
      </c>
      <c r="E31" s="3" t="s">
        <v>363</v>
      </c>
      <c r="F31" s="134"/>
      <c r="G31" s="134"/>
      <c r="H31" s="134"/>
      <c r="I31" s="96"/>
      <c r="J31" s="94"/>
      <c r="K31" s="94"/>
      <c r="L31" s="94" t="s">
        <v>459</v>
      </c>
      <c r="M31" s="94" t="s">
        <v>379</v>
      </c>
      <c r="N31" s="134" t="s">
        <v>361</v>
      </c>
      <c r="O31" s="140" t="s">
        <v>362</v>
      </c>
    </row>
    <row r="32" spans="4:15" x14ac:dyDescent="0.25">
      <c r="D32" s="145">
        <v>27</v>
      </c>
      <c r="E32" s="134" t="s">
        <v>358</v>
      </c>
      <c r="F32" s="134"/>
      <c r="G32" s="134"/>
      <c r="H32" s="134"/>
      <c r="I32" s="96"/>
      <c r="J32" s="94"/>
      <c r="K32" s="94"/>
      <c r="L32" s="94" t="s">
        <v>460</v>
      </c>
      <c r="M32" s="94" t="s">
        <v>360</v>
      </c>
      <c r="N32" s="134" t="s">
        <v>359</v>
      </c>
      <c r="O32" s="134"/>
    </row>
    <row r="33" spans="4:15" x14ac:dyDescent="0.25">
      <c r="D33" s="145">
        <v>28</v>
      </c>
      <c r="E33" s="3" t="s">
        <v>426</v>
      </c>
      <c r="F33" s="134"/>
      <c r="G33" s="134"/>
      <c r="H33" s="134"/>
      <c r="I33" s="96"/>
      <c r="J33" s="94"/>
      <c r="K33" s="94"/>
      <c r="L33" s="94" t="s">
        <v>428</v>
      </c>
      <c r="M33" s="94" t="s">
        <v>379</v>
      </c>
      <c r="N33" s="134" t="s">
        <v>427</v>
      </c>
      <c r="O33" s="134"/>
    </row>
    <row r="34" spans="4:15" x14ac:dyDescent="0.25">
      <c r="D34" s="145">
        <v>29</v>
      </c>
      <c r="E34" s="134" t="s">
        <v>108</v>
      </c>
      <c r="F34" s="134"/>
      <c r="G34" s="134"/>
      <c r="H34" s="134"/>
      <c r="I34" s="96" t="s">
        <v>119</v>
      </c>
      <c r="J34" s="94">
        <v>1</v>
      </c>
      <c r="K34" s="94"/>
      <c r="L34" s="94"/>
      <c r="M34" s="94"/>
      <c r="N34" s="134" t="s">
        <v>109</v>
      </c>
      <c r="O34" s="139" t="s">
        <v>320</v>
      </c>
    </row>
    <row r="35" spans="4:15" x14ac:dyDescent="0.25">
      <c r="D35" s="145">
        <v>30</v>
      </c>
      <c r="E35" s="134" t="s">
        <v>364</v>
      </c>
      <c r="F35" s="134"/>
      <c r="G35" s="134"/>
      <c r="H35" s="134"/>
      <c r="I35" s="96"/>
      <c r="J35" s="94"/>
      <c r="K35" s="94"/>
      <c r="L35" s="94" t="s">
        <v>461</v>
      </c>
      <c r="M35" s="94" t="s">
        <v>366</v>
      </c>
      <c r="N35" s="134" t="s">
        <v>365</v>
      </c>
      <c r="O35" s="146"/>
    </row>
    <row r="36" spans="4:15" x14ac:dyDescent="0.25">
      <c r="D36" s="145">
        <v>31</v>
      </c>
      <c r="E36" s="134" t="s">
        <v>326</v>
      </c>
      <c r="F36" s="134" t="s">
        <v>56</v>
      </c>
      <c r="G36" s="134"/>
      <c r="H36" s="134"/>
      <c r="I36" s="96" t="s">
        <v>119</v>
      </c>
      <c r="J36" s="94">
        <v>1</v>
      </c>
      <c r="K36" s="94">
        <v>2</v>
      </c>
      <c r="L36" s="94"/>
      <c r="M36" s="94"/>
      <c r="N36" s="134" t="s">
        <v>78</v>
      </c>
      <c r="O36" s="134" t="s">
        <v>89</v>
      </c>
    </row>
    <row r="37" spans="4:15" x14ac:dyDescent="0.25">
      <c r="D37" s="145">
        <v>32</v>
      </c>
      <c r="E37" s="134" t="s">
        <v>334</v>
      </c>
      <c r="F37" s="134" t="s">
        <v>54</v>
      </c>
      <c r="G37" s="134"/>
      <c r="H37" s="134"/>
      <c r="I37" s="96" t="s">
        <v>119</v>
      </c>
      <c r="J37" s="94">
        <v>2</v>
      </c>
      <c r="K37" s="94"/>
      <c r="L37" s="94" t="s">
        <v>367</v>
      </c>
      <c r="M37" s="94"/>
      <c r="N37" s="134" t="s">
        <v>76</v>
      </c>
      <c r="O37" s="134" t="s">
        <v>96</v>
      </c>
    </row>
    <row r="38" spans="4:15" x14ac:dyDescent="0.25">
      <c r="D38" s="145">
        <v>33</v>
      </c>
      <c r="E38" s="134" t="s">
        <v>368</v>
      </c>
      <c r="F38" s="134" t="s">
        <v>45</v>
      </c>
      <c r="G38" s="134"/>
      <c r="H38" s="134"/>
      <c r="I38" s="96" t="s">
        <v>119</v>
      </c>
      <c r="J38" s="94">
        <v>3</v>
      </c>
      <c r="K38" s="94"/>
      <c r="L38" s="94" t="s">
        <v>369</v>
      </c>
      <c r="M38" s="94"/>
      <c r="N38" s="134" t="s">
        <v>67</v>
      </c>
      <c r="O38" s="134" t="s">
        <v>90</v>
      </c>
    </row>
    <row r="39" spans="4:15" x14ac:dyDescent="0.25">
      <c r="D39" s="145">
        <v>34</v>
      </c>
      <c r="E39" s="134" t="s">
        <v>276</v>
      </c>
      <c r="F39" s="134"/>
      <c r="G39" s="134"/>
      <c r="H39" s="134"/>
      <c r="I39" s="96" t="s">
        <v>275</v>
      </c>
      <c r="J39" s="94"/>
      <c r="K39" s="94"/>
      <c r="L39" s="94"/>
      <c r="M39" s="94"/>
      <c r="N39" s="134" t="s">
        <v>277</v>
      </c>
      <c r="O39" s="134"/>
    </row>
    <row r="40" spans="4:15" x14ac:dyDescent="0.25">
      <c r="D40" s="145">
        <v>35</v>
      </c>
      <c r="E40" s="134" t="s">
        <v>291</v>
      </c>
      <c r="F40" s="134"/>
      <c r="G40" s="134"/>
      <c r="H40" s="134"/>
      <c r="I40" s="96" t="s">
        <v>275</v>
      </c>
      <c r="J40" s="94"/>
      <c r="K40" s="94"/>
      <c r="L40" s="94"/>
      <c r="M40" s="94"/>
      <c r="N40" s="31" t="s">
        <v>292</v>
      </c>
      <c r="O40" s="31"/>
    </row>
    <row r="41" spans="4:15" x14ac:dyDescent="0.25">
      <c r="D41" s="145">
        <v>36</v>
      </c>
      <c r="E41" s="3" t="s">
        <v>370</v>
      </c>
      <c r="F41" s="134"/>
      <c r="G41" s="134"/>
      <c r="H41" s="134"/>
      <c r="I41" s="96"/>
      <c r="J41" s="94"/>
      <c r="K41" s="94"/>
      <c r="L41" s="94" t="s">
        <v>373</v>
      </c>
      <c r="M41" s="94" t="s">
        <v>372</v>
      </c>
      <c r="N41" s="134" t="s">
        <v>371</v>
      </c>
      <c r="O41" s="134"/>
    </row>
    <row r="42" spans="4:15" x14ac:dyDescent="0.25">
      <c r="D42" s="145">
        <v>37</v>
      </c>
      <c r="E42" s="3" t="s">
        <v>374</v>
      </c>
      <c r="F42" s="134"/>
      <c r="G42" s="134"/>
      <c r="H42" s="134"/>
      <c r="I42" s="96"/>
      <c r="J42" s="94"/>
      <c r="K42" s="94"/>
      <c r="L42" s="94" t="s">
        <v>376</v>
      </c>
      <c r="M42" s="94" t="s">
        <v>360</v>
      </c>
      <c r="N42" s="134" t="s">
        <v>375</v>
      </c>
      <c r="O42" s="134"/>
    </row>
    <row r="43" spans="4:15" x14ac:dyDescent="0.25">
      <c r="D43" s="145">
        <v>38</v>
      </c>
      <c r="E43" s="134" t="s">
        <v>312</v>
      </c>
      <c r="F43" s="134"/>
      <c r="G43" s="134"/>
      <c r="H43" s="134"/>
      <c r="I43" s="96"/>
      <c r="J43" s="94"/>
      <c r="K43" s="94"/>
      <c r="L43" s="94"/>
      <c r="M43" s="94"/>
      <c r="N43" s="134" t="s">
        <v>314</v>
      </c>
      <c r="O43" s="134" t="s">
        <v>313</v>
      </c>
    </row>
    <row r="44" spans="4:15" x14ac:dyDescent="0.25">
      <c r="D44" s="145">
        <v>39</v>
      </c>
      <c r="E44" s="134" t="s">
        <v>258</v>
      </c>
      <c r="F44" s="134"/>
      <c r="G44" s="134"/>
      <c r="H44" s="134"/>
      <c r="I44" s="96"/>
      <c r="J44" s="94"/>
      <c r="K44" s="94"/>
      <c r="L44" s="94" t="s">
        <v>462</v>
      </c>
      <c r="M44" s="94"/>
      <c r="N44" s="134" t="s">
        <v>259</v>
      </c>
      <c r="O44" s="134" t="s">
        <v>315</v>
      </c>
    </row>
    <row r="45" spans="4:15" x14ac:dyDescent="0.25">
      <c r="D45" s="145">
        <v>40</v>
      </c>
      <c r="E45" s="134" t="s">
        <v>278</v>
      </c>
      <c r="F45" s="134" t="s">
        <v>53</v>
      </c>
      <c r="G45" s="134"/>
      <c r="H45" s="134"/>
      <c r="I45" s="96"/>
      <c r="J45" s="94">
        <v>1</v>
      </c>
      <c r="K45" s="94"/>
      <c r="L45" s="94" t="s">
        <v>377</v>
      </c>
      <c r="M45" s="94"/>
      <c r="N45" s="31" t="s">
        <v>75</v>
      </c>
      <c r="O45" s="140" t="s">
        <v>95</v>
      </c>
    </row>
    <row r="46" spans="4:15" x14ac:dyDescent="0.25">
      <c r="D46" s="145">
        <v>41</v>
      </c>
      <c r="E46" s="134" t="s">
        <v>330</v>
      </c>
      <c r="F46" s="134"/>
      <c r="G46" s="134"/>
      <c r="H46" s="134"/>
      <c r="I46" s="96" t="s">
        <v>274</v>
      </c>
      <c r="J46" s="94">
        <v>1</v>
      </c>
      <c r="K46" s="94">
        <v>1</v>
      </c>
      <c r="L46" s="94" t="s">
        <v>463</v>
      </c>
      <c r="M46" s="94"/>
      <c r="N46" s="134" t="s">
        <v>103</v>
      </c>
      <c r="O46" s="134" t="s">
        <v>89</v>
      </c>
    </row>
    <row r="47" spans="4:15" x14ac:dyDescent="0.25">
      <c r="D47" s="145">
        <v>42</v>
      </c>
      <c r="E47" s="3" t="s">
        <v>378</v>
      </c>
      <c r="F47" s="134"/>
      <c r="G47" s="134"/>
      <c r="H47" s="134"/>
      <c r="I47" s="96"/>
      <c r="J47" s="94"/>
      <c r="K47" s="94"/>
      <c r="L47" s="94" t="s">
        <v>381</v>
      </c>
      <c r="M47" s="94" t="s">
        <v>379</v>
      </c>
      <c r="N47" s="134" t="s">
        <v>380</v>
      </c>
      <c r="O47" s="134"/>
    </row>
    <row r="48" spans="4:15" x14ac:dyDescent="0.25">
      <c r="D48" s="145">
        <v>43</v>
      </c>
      <c r="E48" s="134" t="s">
        <v>272</v>
      </c>
      <c r="F48" s="134"/>
      <c r="G48" s="134"/>
      <c r="H48" s="134"/>
      <c r="I48" s="96" t="s">
        <v>275</v>
      </c>
      <c r="J48" s="94"/>
      <c r="K48" s="94"/>
      <c r="L48" s="94"/>
      <c r="M48" s="94"/>
      <c r="N48" s="134" t="s">
        <v>273</v>
      </c>
      <c r="O48" s="134"/>
    </row>
    <row r="49" spans="4:15" x14ac:dyDescent="0.25">
      <c r="D49" s="145">
        <v>44</v>
      </c>
      <c r="E49" s="150" t="s">
        <v>436</v>
      </c>
      <c r="F49" s="193"/>
      <c r="G49" s="134"/>
      <c r="H49" s="134"/>
      <c r="I49" s="96"/>
      <c r="J49" s="94"/>
      <c r="K49" s="94"/>
      <c r="L49" s="94" t="s">
        <v>431</v>
      </c>
      <c r="M49" s="94" t="s">
        <v>437</v>
      </c>
      <c r="N49" s="134" t="s">
        <v>438</v>
      </c>
      <c r="O49" s="134"/>
    </row>
    <row r="50" spans="4:15" x14ac:dyDescent="0.25">
      <c r="D50" s="145">
        <v>45</v>
      </c>
      <c r="E50" s="134" t="s">
        <v>280</v>
      </c>
      <c r="F50" s="134"/>
      <c r="G50" s="134"/>
      <c r="H50" s="134"/>
      <c r="I50" s="96" t="s">
        <v>281</v>
      </c>
      <c r="J50" s="94"/>
      <c r="K50" s="94"/>
      <c r="L50" s="94" t="s">
        <v>464</v>
      </c>
      <c r="M50" s="94"/>
      <c r="N50" s="134" t="s">
        <v>279</v>
      </c>
      <c r="O50" s="134"/>
    </row>
    <row r="51" spans="4:15" x14ac:dyDescent="0.25">
      <c r="D51" s="145">
        <v>46</v>
      </c>
      <c r="E51" s="134" t="s">
        <v>323</v>
      </c>
      <c r="F51" s="134" t="s">
        <v>41</v>
      </c>
      <c r="G51" s="134"/>
      <c r="H51" s="134"/>
      <c r="I51" s="96" t="s">
        <v>119</v>
      </c>
      <c r="J51" s="94">
        <v>2</v>
      </c>
      <c r="K51" s="94"/>
      <c r="L51" s="94" t="s">
        <v>431</v>
      </c>
      <c r="M51" s="94"/>
      <c r="N51" s="31" t="s">
        <v>63</v>
      </c>
      <c r="O51" s="134" t="s">
        <v>87</v>
      </c>
    </row>
    <row r="52" spans="4:15" x14ac:dyDescent="0.25">
      <c r="D52" s="145">
        <v>47</v>
      </c>
      <c r="E52" s="134" t="s">
        <v>333</v>
      </c>
      <c r="F52" s="134" t="s">
        <v>47</v>
      </c>
      <c r="G52" s="134"/>
      <c r="H52" s="134"/>
      <c r="I52" s="96" t="s">
        <v>119</v>
      </c>
      <c r="J52" s="94">
        <v>2</v>
      </c>
      <c r="K52" s="94"/>
      <c r="L52" s="94" t="s">
        <v>369</v>
      </c>
      <c r="M52" s="94"/>
      <c r="N52" s="31" t="s">
        <v>69</v>
      </c>
      <c r="O52" s="134" t="s">
        <v>92</v>
      </c>
    </row>
    <row r="53" spans="4:15" x14ac:dyDescent="0.25">
      <c r="D53" s="145">
        <v>48</v>
      </c>
      <c r="E53" s="134" t="s">
        <v>270</v>
      </c>
      <c r="F53" s="134"/>
      <c r="G53" s="134"/>
      <c r="H53" s="134"/>
      <c r="I53" s="96"/>
      <c r="J53" s="94"/>
      <c r="K53" s="94"/>
      <c r="L53" s="94"/>
      <c r="M53" s="94"/>
      <c r="N53" s="134" t="s">
        <v>271</v>
      </c>
      <c r="O53" s="134"/>
    </row>
    <row r="54" spans="4:15" x14ac:dyDescent="0.25">
      <c r="D54" s="145">
        <v>49</v>
      </c>
      <c r="E54" s="134" t="s">
        <v>382</v>
      </c>
      <c r="F54" s="134"/>
      <c r="G54" s="134"/>
      <c r="H54" s="134"/>
      <c r="I54" s="96"/>
      <c r="J54" s="94"/>
      <c r="K54" s="94"/>
      <c r="L54" s="94" t="s">
        <v>385</v>
      </c>
      <c r="M54" s="94" t="s">
        <v>379</v>
      </c>
      <c r="N54" s="134" t="s">
        <v>383</v>
      </c>
      <c r="O54" s="140" t="s">
        <v>384</v>
      </c>
    </row>
    <row r="55" spans="4:15" x14ac:dyDescent="0.25">
      <c r="D55" s="145">
        <v>50</v>
      </c>
      <c r="E55" s="134" t="s">
        <v>386</v>
      </c>
      <c r="F55" s="134"/>
      <c r="G55" s="134"/>
      <c r="H55" s="134"/>
      <c r="I55" s="96" t="s">
        <v>298</v>
      </c>
      <c r="J55" s="94"/>
      <c r="K55" s="94"/>
      <c r="L55" s="94" t="s">
        <v>387</v>
      </c>
      <c r="M55" s="94"/>
      <c r="N55" s="134" t="s">
        <v>388</v>
      </c>
      <c r="O55" s="146"/>
    </row>
    <row r="56" spans="4:15" x14ac:dyDescent="0.25">
      <c r="D56" s="145">
        <v>51</v>
      </c>
      <c r="E56" s="134" t="s">
        <v>332</v>
      </c>
      <c r="F56" s="134" t="s">
        <v>51</v>
      </c>
      <c r="G56" s="134"/>
      <c r="H56" s="134"/>
      <c r="I56" s="96" t="s">
        <v>119</v>
      </c>
      <c r="J56" s="94">
        <v>2</v>
      </c>
      <c r="K56" s="94"/>
      <c r="L56" s="94"/>
      <c r="M56" s="94"/>
      <c r="N56" s="31" t="s">
        <v>73</v>
      </c>
      <c r="O56" s="134" t="s">
        <v>92</v>
      </c>
    </row>
    <row r="57" spans="4:15" x14ac:dyDescent="0.25">
      <c r="D57" s="145">
        <v>52</v>
      </c>
      <c r="E57" s="134" t="s">
        <v>389</v>
      </c>
      <c r="F57" s="134"/>
      <c r="G57" s="134"/>
      <c r="H57" s="134"/>
      <c r="I57" s="96"/>
      <c r="J57" s="94"/>
      <c r="K57" s="94"/>
      <c r="L57" s="94" t="s">
        <v>391</v>
      </c>
      <c r="M57" s="94" t="s">
        <v>366</v>
      </c>
      <c r="N57" s="134" t="s">
        <v>390</v>
      </c>
      <c r="O57" s="134"/>
    </row>
    <row r="58" spans="4:15" x14ac:dyDescent="0.25">
      <c r="D58" s="145">
        <v>53</v>
      </c>
      <c r="E58" s="134" t="s">
        <v>299</v>
      </c>
      <c r="F58" s="134"/>
      <c r="G58" s="134"/>
      <c r="H58" s="134"/>
      <c r="I58" s="96" t="s">
        <v>298</v>
      </c>
      <c r="J58" s="94"/>
      <c r="K58" s="94"/>
      <c r="L58" s="94"/>
      <c r="M58" s="94"/>
      <c r="N58" s="31" t="s">
        <v>300</v>
      </c>
      <c r="O58" s="31"/>
    </row>
    <row r="59" spans="4:15" x14ac:dyDescent="0.25">
      <c r="D59" s="145">
        <v>54</v>
      </c>
      <c r="E59" s="134" t="s">
        <v>317</v>
      </c>
      <c r="F59" s="134"/>
      <c r="G59" s="134"/>
      <c r="H59" s="134"/>
      <c r="I59" s="96"/>
      <c r="J59" s="94"/>
      <c r="K59" s="94"/>
      <c r="L59" s="94" t="s">
        <v>465</v>
      </c>
      <c r="M59" s="94" t="s">
        <v>354</v>
      </c>
      <c r="N59" s="134" t="s">
        <v>318</v>
      </c>
      <c r="O59" s="141" t="s">
        <v>319</v>
      </c>
    </row>
    <row r="60" spans="4:15" x14ac:dyDescent="0.25">
      <c r="D60" s="145">
        <v>55</v>
      </c>
      <c r="E60" s="134" t="s">
        <v>304</v>
      </c>
      <c r="F60" s="134"/>
      <c r="G60" s="134"/>
      <c r="H60" s="134"/>
      <c r="I60" s="96" t="s">
        <v>298</v>
      </c>
      <c r="J60" s="94"/>
      <c r="K60" s="94"/>
      <c r="L60" s="94" t="s">
        <v>466</v>
      </c>
      <c r="M60" s="94"/>
      <c r="N60" s="134" t="s">
        <v>305</v>
      </c>
      <c r="O60" s="134"/>
    </row>
    <row r="61" spans="4:15" x14ac:dyDescent="0.25">
      <c r="D61" s="145">
        <v>56</v>
      </c>
      <c r="E61" s="134" t="s">
        <v>392</v>
      </c>
      <c r="F61" s="134"/>
      <c r="G61" s="134"/>
      <c r="H61" s="134"/>
      <c r="I61" s="96"/>
      <c r="J61" s="94"/>
      <c r="K61" s="94"/>
      <c r="L61" s="94" t="s">
        <v>394</v>
      </c>
      <c r="M61" s="94" t="s">
        <v>379</v>
      </c>
      <c r="N61" s="134" t="s">
        <v>393</v>
      </c>
      <c r="O61" s="134"/>
    </row>
    <row r="62" spans="4:15" x14ac:dyDescent="0.25">
      <c r="D62" s="145">
        <v>57</v>
      </c>
      <c r="E62" s="150" t="s">
        <v>395</v>
      </c>
      <c r="F62" s="147"/>
      <c r="G62" s="134"/>
      <c r="H62" s="134"/>
      <c r="I62" s="96"/>
      <c r="J62" s="94"/>
      <c r="K62" s="94"/>
      <c r="L62" s="94" t="s">
        <v>396</v>
      </c>
      <c r="M62" s="94" t="s">
        <v>379</v>
      </c>
      <c r="N62" s="134" t="s">
        <v>397</v>
      </c>
      <c r="O62" s="134"/>
    </row>
    <row r="63" spans="4:15" x14ac:dyDescent="0.25">
      <c r="D63" s="145">
        <v>58</v>
      </c>
      <c r="E63" s="134" t="s">
        <v>301</v>
      </c>
      <c r="F63" s="134"/>
      <c r="G63" s="134"/>
      <c r="H63" s="134"/>
      <c r="I63" s="96" t="s">
        <v>303</v>
      </c>
      <c r="J63" s="94"/>
      <c r="K63" s="94"/>
      <c r="L63" s="94"/>
      <c r="M63" s="94"/>
      <c r="N63" s="31" t="s">
        <v>302</v>
      </c>
      <c r="O63" s="31"/>
    </row>
    <row r="64" spans="4:15" x14ac:dyDescent="0.25">
      <c r="D64" s="145">
        <v>59</v>
      </c>
      <c r="E64" s="134" t="s">
        <v>398</v>
      </c>
      <c r="F64" s="134"/>
      <c r="G64" s="134"/>
      <c r="H64" s="134"/>
      <c r="I64" s="96"/>
      <c r="J64" s="94"/>
      <c r="K64" s="94"/>
      <c r="L64" s="94" t="s">
        <v>401</v>
      </c>
      <c r="M64" s="94" t="s">
        <v>400</v>
      </c>
      <c r="N64" s="134" t="s">
        <v>399</v>
      </c>
      <c r="O64" s="134"/>
    </row>
    <row r="65" spans="2:15" x14ac:dyDescent="0.25">
      <c r="D65" s="145">
        <v>60</v>
      </c>
      <c r="E65" s="134" t="s">
        <v>341</v>
      </c>
      <c r="F65" s="134" t="s">
        <v>38</v>
      </c>
      <c r="G65" s="134"/>
      <c r="H65" s="134"/>
      <c r="I65" s="96" t="s">
        <v>119</v>
      </c>
      <c r="J65" s="94">
        <v>3</v>
      </c>
      <c r="K65" s="94">
        <v>1</v>
      </c>
      <c r="L65" s="94" t="s">
        <v>402</v>
      </c>
      <c r="M65" s="94"/>
      <c r="N65" s="31" t="s">
        <v>61</v>
      </c>
      <c r="O65" s="31" t="s">
        <v>85</v>
      </c>
    </row>
    <row r="66" spans="2:15" x14ac:dyDescent="0.25">
      <c r="D66" s="145">
        <v>61</v>
      </c>
      <c r="E66" s="134" t="s">
        <v>293</v>
      </c>
      <c r="F66" s="134"/>
      <c r="G66" s="134"/>
      <c r="H66" s="134"/>
      <c r="I66" s="96" t="s">
        <v>294</v>
      </c>
      <c r="J66" s="94"/>
      <c r="K66" s="94"/>
      <c r="L66" s="94" t="s">
        <v>403</v>
      </c>
      <c r="M66" s="94"/>
      <c r="N66" s="31" t="s">
        <v>295</v>
      </c>
      <c r="O66" s="134" t="s">
        <v>315</v>
      </c>
    </row>
    <row r="67" spans="2:15" x14ac:dyDescent="0.25">
      <c r="D67" s="145">
        <v>62</v>
      </c>
      <c r="E67" s="3" t="s">
        <v>404</v>
      </c>
      <c r="F67" s="134"/>
      <c r="G67" s="134"/>
      <c r="H67" s="134"/>
      <c r="I67" s="96"/>
      <c r="J67" s="94"/>
      <c r="K67" s="94"/>
      <c r="L67" s="94" t="s">
        <v>405</v>
      </c>
      <c r="M67" s="94" t="s">
        <v>379</v>
      </c>
      <c r="N67" s="134" t="s">
        <v>406</v>
      </c>
      <c r="O67" s="134"/>
    </row>
    <row r="68" spans="2:15" x14ac:dyDescent="0.25">
      <c r="D68" s="145">
        <v>63</v>
      </c>
      <c r="E68" s="134" t="s">
        <v>467</v>
      </c>
      <c r="F68" s="134"/>
      <c r="G68" s="134"/>
      <c r="H68" s="134"/>
      <c r="I68" s="96"/>
      <c r="J68" s="94"/>
      <c r="K68" s="94"/>
      <c r="L68" s="94"/>
      <c r="M68" s="94" t="s">
        <v>379</v>
      </c>
      <c r="N68" s="31" t="s">
        <v>316</v>
      </c>
      <c r="O68" s="139" t="s">
        <v>321</v>
      </c>
    </row>
    <row r="69" spans="2:15" x14ac:dyDescent="0.25">
      <c r="D69" s="145">
        <v>64</v>
      </c>
      <c r="E69" s="134" t="s">
        <v>328</v>
      </c>
      <c r="F69" s="134" t="s">
        <v>49</v>
      </c>
      <c r="G69" s="134"/>
      <c r="H69" s="134"/>
      <c r="I69" s="96" t="s">
        <v>119</v>
      </c>
      <c r="J69" s="94">
        <v>2</v>
      </c>
      <c r="K69" s="94"/>
      <c r="L69" s="94"/>
      <c r="M69" s="94"/>
      <c r="N69" s="31" t="s">
        <v>71</v>
      </c>
      <c r="O69" s="142" t="s">
        <v>88</v>
      </c>
    </row>
    <row r="70" spans="2:15" x14ac:dyDescent="0.25">
      <c r="D70" s="145">
        <v>65</v>
      </c>
      <c r="E70" s="3" t="s">
        <v>439</v>
      </c>
      <c r="F70" s="134"/>
      <c r="G70" s="134"/>
      <c r="H70" s="134"/>
      <c r="I70" s="96"/>
      <c r="J70" s="94"/>
      <c r="K70" s="94"/>
      <c r="L70" s="94" t="s">
        <v>431</v>
      </c>
      <c r="M70" s="94" t="s">
        <v>379</v>
      </c>
      <c r="N70" s="134" t="s">
        <v>440</v>
      </c>
      <c r="O70" s="146"/>
    </row>
    <row r="71" spans="2:15" x14ac:dyDescent="0.25">
      <c r="D71" s="145">
        <v>66</v>
      </c>
      <c r="E71" s="134" t="s">
        <v>339</v>
      </c>
      <c r="F71" s="134" t="s">
        <v>55</v>
      </c>
      <c r="G71" s="134"/>
      <c r="H71" s="134"/>
      <c r="I71" s="96" t="s">
        <v>119</v>
      </c>
      <c r="J71" s="94">
        <v>3</v>
      </c>
      <c r="K71" s="94"/>
      <c r="L71" s="94" t="s">
        <v>421</v>
      </c>
      <c r="M71" s="94" t="s">
        <v>353</v>
      </c>
      <c r="N71" s="31" t="s">
        <v>77</v>
      </c>
      <c r="O71" s="31" t="s">
        <v>97</v>
      </c>
    </row>
    <row r="72" spans="2:15" x14ac:dyDescent="0.25">
      <c r="D72" s="145">
        <v>67</v>
      </c>
      <c r="E72" s="134" t="s">
        <v>417</v>
      </c>
      <c r="F72" s="134"/>
      <c r="G72" s="134"/>
      <c r="H72" s="134"/>
      <c r="I72" s="96"/>
      <c r="J72" s="94"/>
      <c r="K72" s="94"/>
      <c r="L72" s="94" t="s">
        <v>418</v>
      </c>
      <c r="M72" s="94" t="s">
        <v>419</v>
      </c>
      <c r="N72" s="134" t="s">
        <v>420</v>
      </c>
      <c r="O72" s="134"/>
    </row>
    <row r="73" spans="2:15" x14ac:dyDescent="0.25">
      <c r="D73" s="145">
        <v>68</v>
      </c>
      <c r="E73" s="3" t="s">
        <v>423</v>
      </c>
      <c r="F73" s="134"/>
      <c r="G73" s="134"/>
      <c r="H73" s="134"/>
      <c r="I73" s="96"/>
      <c r="J73" s="94"/>
      <c r="K73" s="94"/>
      <c r="L73" s="94" t="s">
        <v>424</v>
      </c>
      <c r="M73" s="94" t="s">
        <v>379</v>
      </c>
      <c r="N73" s="134" t="s">
        <v>425</v>
      </c>
      <c r="O73" s="134"/>
    </row>
    <row r="74" spans="2:15" x14ac:dyDescent="0.25">
      <c r="D74" s="145"/>
      <c r="E74" s="134"/>
      <c r="F74" s="134"/>
      <c r="G74" s="134"/>
      <c r="H74" s="134"/>
      <c r="I74" s="96"/>
      <c r="J74" s="94"/>
      <c r="K74" s="94"/>
      <c r="L74" s="94"/>
      <c r="M74" s="94"/>
      <c r="N74" s="134"/>
      <c r="O74" s="134"/>
    </row>
    <row r="75" spans="2:15" x14ac:dyDescent="0.25">
      <c r="D75" s="145"/>
      <c r="E75" s="134"/>
      <c r="F75" s="134"/>
      <c r="G75" s="134"/>
      <c r="H75" s="134"/>
      <c r="I75" s="96"/>
      <c r="J75" s="94"/>
      <c r="K75" s="94"/>
      <c r="L75" s="94"/>
      <c r="M75" s="94"/>
      <c r="N75" s="134"/>
      <c r="O75" s="134"/>
    </row>
    <row r="76" spans="2:15" x14ac:dyDescent="0.25">
      <c r="I76" s="97"/>
      <c r="J76" s="95"/>
      <c r="K76" s="95"/>
      <c r="L76" s="95"/>
      <c r="M76" s="95"/>
    </row>
    <row r="77" spans="2:15" x14ac:dyDescent="0.25">
      <c r="B77" s="32" t="s">
        <v>99</v>
      </c>
      <c r="C77" s="33" t="s">
        <v>84</v>
      </c>
      <c r="D77" s="32">
        <v>1</v>
      </c>
      <c r="E77" s="144" t="s">
        <v>468</v>
      </c>
      <c r="F77" s="17"/>
      <c r="G77" s="134"/>
      <c r="H77" s="134"/>
      <c r="I77" s="96"/>
      <c r="J77" s="94"/>
      <c r="K77" s="94"/>
      <c r="L77" s="94"/>
      <c r="M77" s="94"/>
      <c r="N77" s="31" t="s">
        <v>471</v>
      </c>
      <c r="O77" s="134"/>
    </row>
    <row r="78" spans="2:15" x14ac:dyDescent="0.25">
      <c r="D78" s="145">
        <v>2</v>
      </c>
      <c r="E78" s="144" t="s">
        <v>469</v>
      </c>
      <c r="F78" s="17"/>
      <c r="G78" s="134"/>
      <c r="H78" s="134"/>
      <c r="I78" s="96"/>
      <c r="J78" s="94"/>
      <c r="K78" s="94"/>
      <c r="L78" s="94"/>
      <c r="M78" s="94"/>
      <c r="N78" s="31" t="s">
        <v>470</v>
      </c>
      <c r="O78" s="31"/>
    </row>
    <row r="79" spans="2:15" x14ac:dyDescent="0.25">
      <c r="D79" s="145">
        <v>3</v>
      </c>
      <c r="E79" s="144" t="s">
        <v>472</v>
      </c>
      <c r="F79" s="17"/>
      <c r="G79" s="134"/>
      <c r="H79" s="134"/>
      <c r="I79" s="96"/>
      <c r="J79" s="94"/>
      <c r="K79" s="94"/>
      <c r="L79" s="94" t="s">
        <v>474</v>
      </c>
      <c r="M79" s="94" t="s">
        <v>353</v>
      </c>
      <c r="N79" s="31" t="s">
        <v>473</v>
      </c>
      <c r="O79" s="31" t="s">
        <v>475</v>
      </c>
    </row>
    <row r="80" spans="2:15" x14ac:dyDescent="0.25">
      <c r="D80" s="32">
        <v>4</v>
      </c>
      <c r="E80" s="144" t="s">
        <v>338</v>
      </c>
      <c r="F80" s="134" t="s">
        <v>60</v>
      </c>
      <c r="G80" s="134"/>
      <c r="H80" s="134"/>
      <c r="I80" s="96" t="s">
        <v>119</v>
      </c>
      <c r="J80" s="94" t="s">
        <v>243</v>
      </c>
      <c r="K80" s="94"/>
      <c r="L80" s="94" t="s">
        <v>348</v>
      </c>
      <c r="M80" s="94"/>
      <c r="N80" s="31" t="s">
        <v>82</v>
      </c>
      <c r="O80" s="31" t="s">
        <v>89</v>
      </c>
    </row>
    <row r="81" spans="4:15" x14ac:dyDescent="0.25">
      <c r="D81" s="145">
        <v>5</v>
      </c>
      <c r="E81" s="134" t="s">
        <v>337</v>
      </c>
      <c r="F81" s="149" t="s">
        <v>59</v>
      </c>
      <c r="G81" s="134"/>
      <c r="H81" s="134"/>
      <c r="I81" s="96" t="s">
        <v>119</v>
      </c>
      <c r="J81" s="94">
        <v>3</v>
      </c>
      <c r="K81" s="94"/>
      <c r="L81" s="94" t="s">
        <v>431</v>
      </c>
      <c r="M81" s="94"/>
      <c r="N81" s="134" t="s">
        <v>81</v>
      </c>
      <c r="O81" s="134" t="s">
        <v>97</v>
      </c>
    </row>
    <row r="82" spans="4:15" x14ac:dyDescent="0.25">
      <c r="D82" s="145">
        <v>6</v>
      </c>
      <c r="E82" s="134" t="s">
        <v>435</v>
      </c>
      <c r="F82" s="149"/>
      <c r="G82" s="134"/>
      <c r="H82" s="134"/>
      <c r="I82" s="96"/>
      <c r="J82" s="94"/>
      <c r="K82" s="94"/>
      <c r="L82" s="94" t="s">
        <v>431</v>
      </c>
      <c r="M82" s="94" t="s">
        <v>379</v>
      </c>
      <c r="N82" s="134" t="s">
        <v>434</v>
      </c>
      <c r="O82" s="134"/>
    </row>
    <row r="83" spans="4:15" x14ac:dyDescent="0.25">
      <c r="D83" s="32">
        <v>7</v>
      </c>
      <c r="E83" s="134" t="s">
        <v>336</v>
      </c>
      <c r="F83" s="134" t="s">
        <v>58</v>
      </c>
      <c r="G83" s="134"/>
      <c r="H83" s="134"/>
      <c r="I83" s="96" t="s">
        <v>119</v>
      </c>
      <c r="J83" s="94">
        <v>1</v>
      </c>
      <c r="K83" s="94">
        <v>4</v>
      </c>
      <c r="L83" s="94"/>
      <c r="M83" s="94"/>
      <c r="N83" s="134" t="s">
        <v>80</v>
      </c>
      <c r="O83" s="134" t="s">
        <v>98</v>
      </c>
    </row>
    <row r="84" spans="4:15" x14ac:dyDescent="0.25">
      <c r="D84" s="145">
        <v>8</v>
      </c>
      <c r="E84" s="134" t="s">
        <v>479</v>
      </c>
      <c r="F84" s="17"/>
      <c r="G84" s="134"/>
      <c r="H84" s="134"/>
      <c r="I84" s="96"/>
      <c r="J84" s="94"/>
      <c r="K84" s="94"/>
      <c r="L84" s="94"/>
      <c r="M84" s="94"/>
      <c r="N84" s="134"/>
      <c r="O84" s="134"/>
    </row>
    <row r="85" spans="4:15" x14ac:dyDescent="0.25">
      <c r="D85" s="145">
        <v>9</v>
      </c>
      <c r="E85" s="8" t="s">
        <v>407</v>
      </c>
      <c r="F85" s="17"/>
      <c r="G85" s="134"/>
      <c r="H85" s="134"/>
      <c r="I85" s="96"/>
      <c r="J85" s="94"/>
      <c r="K85" s="94"/>
      <c r="L85" s="94" t="s">
        <v>408</v>
      </c>
      <c r="M85" s="94" t="s">
        <v>379</v>
      </c>
      <c r="N85" s="134" t="s">
        <v>409</v>
      </c>
      <c r="O85" s="134"/>
    </row>
    <row r="86" spans="4:15" x14ac:dyDescent="0.25">
      <c r="D86" s="32">
        <v>10</v>
      </c>
      <c r="E86" s="134" t="s">
        <v>410</v>
      </c>
      <c r="F86" s="17"/>
      <c r="G86" s="134"/>
      <c r="H86" s="134"/>
      <c r="I86" s="96"/>
      <c r="J86" s="94"/>
      <c r="K86" s="94"/>
      <c r="L86" s="94" t="s">
        <v>413</v>
      </c>
      <c r="M86" s="94" t="s">
        <v>411</v>
      </c>
      <c r="N86" s="134" t="s">
        <v>412</v>
      </c>
      <c r="O86" s="134"/>
    </row>
    <row r="87" spans="4:15" x14ac:dyDescent="0.25">
      <c r="D87" s="145">
        <v>11</v>
      </c>
      <c r="E87" s="134" t="s">
        <v>414</v>
      </c>
      <c r="F87" s="17"/>
      <c r="G87" s="134"/>
      <c r="H87" s="134"/>
      <c r="I87" s="96"/>
      <c r="J87" s="94"/>
      <c r="K87" s="94"/>
      <c r="L87" s="94" t="s">
        <v>416</v>
      </c>
      <c r="M87" s="94" t="s">
        <v>379</v>
      </c>
      <c r="N87" s="134" t="s">
        <v>415</v>
      </c>
      <c r="O87" s="134"/>
    </row>
    <row r="88" spans="4:15" x14ac:dyDescent="0.25">
      <c r="D88" s="145">
        <v>12</v>
      </c>
      <c r="E88" s="134" t="s">
        <v>476</v>
      </c>
      <c r="F88" s="17"/>
      <c r="G88" s="134"/>
      <c r="H88" s="134"/>
      <c r="I88" s="96"/>
      <c r="J88" s="94"/>
      <c r="K88" s="94"/>
      <c r="L88" s="94"/>
      <c r="M88" s="94" t="s">
        <v>366</v>
      </c>
      <c r="N88" s="134" t="s">
        <v>477</v>
      </c>
      <c r="O88" s="134" t="s">
        <v>478</v>
      </c>
    </row>
    <row r="89" spans="4:15" x14ac:dyDescent="0.25">
      <c r="D89" s="32">
        <v>13</v>
      </c>
      <c r="E89" s="134" t="s">
        <v>335</v>
      </c>
      <c r="F89" s="134" t="s">
        <v>57</v>
      </c>
      <c r="G89" s="134"/>
      <c r="H89" s="134"/>
      <c r="I89" s="96"/>
      <c r="J89" s="94">
        <v>2</v>
      </c>
      <c r="K89" s="94"/>
      <c r="L89" s="94" t="s">
        <v>422</v>
      </c>
      <c r="M89" s="94"/>
      <c r="N89" s="134" t="s">
        <v>79</v>
      </c>
      <c r="O89" s="139" t="s">
        <v>320</v>
      </c>
    </row>
    <row r="90" spans="4:15" x14ac:dyDescent="0.25">
      <c r="D90" s="148">
        <f>D89+D73</f>
        <v>81</v>
      </c>
    </row>
  </sheetData>
  <sortState ref="E77:O89">
    <sortCondition ref="E77"/>
  </sortState>
  <mergeCells count="12">
    <mergeCell ref="B1:O1"/>
    <mergeCell ref="E3:E4"/>
    <mergeCell ref="I3:I4"/>
    <mergeCell ref="J3:K3"/>
    <mergeCell ref="F3:F4"/>
    <mergeCell ref="N3:N4"/>
    <mergeCell ref="O3:O4"/>
    <mergeCell ref="B3:B4"/>
    <mergeCell ref="C3:C4"/>
    <mergeCell ref="G3:H4"/>
    <mergeCell ref="L3:L5"/>
    <mergeCell ref="M3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tabSelected="1" workbookViewId="0">
      <selection activeCell="H6" sqref="H6"/>
    </sheetView>
  </sheetViews>
  <sheetFormatPr baseColWidth="10" defaultRowHeight="15" x14ac:dyDescent="0.25"/>
  <cols>
    <col min="2" max="2" width="32.7109375" customWidth="1"/>
    <col min="3" max="4" width="11.42578125" style="3"/>
    <col min="5" max="5" width="13.5703125" style="3" customWidth="1"/>
    <col min="6" max="6" width="19.140625" style="3" customWidth="1"/>
    <col min="7" max="7" width="16.42578125" style="3" customWidth="1"/>
    <col min="8" max="8" width="15.42578125" style="3" customWidth="1"/>
    <col min="9" max="9" width="13.28515625" style="3" customWidth="1"/>
    <col min="10" max="13" width="11.42578125" style="3"/>
  </cols>
  <sheetData>
    <row r="1" spans="2:15" ht="15.75" thickBot="1" x14ac:dyDescent="0.3"/>
    <row r="2" spans="2:15" ht="21" customHeight="1" thickBot="1" x14ac:dyDescent="0.3">
      <c r="B2" s="173" t="s">
        <v>222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2:15" ht="15.75" thickBot="1" x14ac:dyDescent="0.3">
      <c r="B3" s="120"/>
      <c r="C3" s="121"/>
      <c r="D3" s="121"/>
      <c r="E3" s="121"/>
      <c r="F3" s="121"/>
      <c r="G3" s="121"/>
      <c r="H3" s="121"/>
      <c r="I3" s="121"/>
    </row>
    <row r="4" spans="2:15" ht="22.5" customHeight="1" thickBot="1" x14ac:dyDescent="0.3">
      <c r="B4" s="45"/>
      <c r="C4" s="46"/>
      <c r="D4" s="46"/>
      <c r="E4" s="167" t="s">
        <v>147</v>
      </c>
      <c r="F4" s="168"/>
      <c r="G4" s="168"/>
      <c r="H4" s="168"/>
      <c r="I4" s="168"/>
      <c r="J4" s="168"/>
      <c r="K4" s="168"/>
      <c r="L4" s="168"/>
      <c r="M4" s="169"/>
    </row>
    <row r="5" spans="2:15" s="49" customFormat="1" ht="76.5" customHeight="1" thickBot="1" x14ac:dyDescent="0.3">
      <c r="B5" s="170" t="s">
        <v>227</v>
      </c>
      <c r="C5" s="171"/>
      <c r="D5" s="172"/>
      <c r="E5" s="100" t="s">
        <v>237</v>
      </c>
      <c r="F5" s="101" t="s">
        <v>174</v>
      </c>
      <c r="G5" s="101" t="s">
        <v>169</v>
      </c>
      <c r="H5" s="101" t="s">
        <v>480</v>
      </c>
      <c r="I5" s="101" t="s">
        <v>252</v>
      </c>
      <c r="J5" s="101" t="s">
        <v>170</v>
      </c>
      <c r="K5" s="101" t="s">
        <v>171</v>
      </c>
      <c r="L5" s="101" t="s">
        <v>172</v>
      </c>
      <c r="M5" s="102"/>
    </row>
    <row r="6" spans="2:15" s="4" customFormat="1" ht="33" customHeight="1" x14ac:dyDescent="0.25">
      <c r="B6" s="103" t="s">
        <v>150</v>
      </c>
      <c r="C6" s="84" t="s">
        <v>119</v>
      </c>
      <c r="D6" s="84" t="s">
        <v>153</v>
      </c>
      <c r="E6" s="137" t="s">
        <v>236</v>
      </c>
      <c r="F6" s="98" t="s">
        <v>120</v>
      </c>
      <c r="G6" s="98" t="s">
        <v>121</v>
      </c>
      <c r="H6" s="98" t="s">
        <v>152</v>
      </c>
      <c r="I6" s="98" t="s">
        <v>146</v>
      </c>
      <c r="J6" s="98" t="s">
        <v>148</v>
      </c>
      <c r="K6" s="98" t="s">
        <v>149</v>
      </c>
      <c r="L6" s="99" t="s">
        <v>173</v>
      </c>
      <c r="M6" s="104"/>
    </row>
    <row r="7" spans="2:15" s="128" customFormat="1" ht="15.75" customHeight="1" x14ac:dyDescent="0.25">
      <c r="B7" s="123"/>
      <c r="C7" s="124"/>
      <c r="D7" s="124"/>
      <c r="E7" s="138" t="s">
        <v>244</v>
      </c>
      <c r="F7" s="125" t="s">
        <v>245</v>
      </c>
      <c r="G7" s="125" t="s">
        <v>251</v>
      </c>
      <c r="H7" s="125" t="s">
        <v>246</v>
      </c>
      <c r="I7" s="125" t="s">
        <v>249</v>
      </c>
      <c r="J7" s="125" t="s">
        <v>247</v>
      </c>
      <c r="K7" s="125"/>
      <c r="L7" s="126" t="s">
        <v>248</v>
      </c>
      <c r="M7" s="127"/>
    </row>
    <row r="8" spans="2:15" x14ac:dyDescent="0.25">
      <c r="B8" s="105" t="s">
        <v>228</v>
      </c>
      <c r="C8" s="44"/>
      <c r="D8" s="44"/>
      <c r="E8" s="165" t="s">
        <v>151</v>
      </c>
      <c r="F8" s="166"/>
      <c r="G8" s="48"/>
      <c r="H8" s="48"/>
      <c r="I8" s="48"/>
      <c r="J8" s="31"/>
      <c r="K8" s="31"/>
      <c r="L8" s="31"/>
      <c r="M8" s="106"/>
      <c r="O8" s="122"/>
    </row>
    <row r="9" spans="2:15" s="25" customFormat="1" ht="29.25" customHeight="1" x14ac:dyDescent="0.25">
      <c r="B9" s="107" t="s">
        <v>176</v>
      </c>
      <c r="C9" s="44">
        <v>2</v>
      </c>
      <c r="D9" s="50"/>
      <c r="E9" s="165" t="s">
        <v>175</v>
      </c>
      <c r="F9" s="166"/>
      <c r="G9" s="47"/>
      <c r="H9" s="47"/>
      <c r="I9" s="47"/>
      <c r="J9" s="24"/>
      <c r="K9" s="24"/>
      <c r="L9" s="24"/>
      <c r="M9" s="108"/>
    </row>
    <row r="10" spans="2:15" x14ac:dyDescent="0.25">
      <c r="B10" s="105" t="s">
        <v>122</v>
      </c>
      <c r="C10" s="44"/>
      <c r="D10" s="44"/>
      <c r="E10" s="165" t="s">
        <v>177</v>
      </c>
      <c r="F10" s="166"/>
      <c r="G10" s="48"/>
      <c r="H10" s="48"/>
      <c r="I10" s="48"/>
      <c r="J10" s="31"/>
      <c r="K10" s="31"/>
      <c r="L10" s="31"/>
      <c r="M10" s="106"/>
    </row>
    <row r="11" spans="2:15" x14ac:dyDescent="0.25">
      <c r="B11" s="105" t="s">
        <v>123</v>
      </c>
      <c r="C11" s="44"/>
      <c r="D11" s="44"/>
      <c r="E11" s="85"/>
      <c r="F11" s="48" t="s">
        <v>178</v>
      </c>
      <c r="G11" s="48">
        <v>1</v>
      </c>
      <c r="H11" s="48"/>
      <c r="I11" s="48"/>
      <c r="J11" s="31"/>
      <c r="K11" s="31"/>
      <c r="L11" s="31"/>
      <c r="M11" s="106"/>
    </row>
    <row r="12" spans="2:15" ht="25.5" x14ac:dyDescent="0.25">
      <c r="B12" s="109" t="s">
        <v>124</v>
      </c>
      <c r="C12" s="44"/>
      <c r="D12" s="44"/>
      <c r="E12" s="85"/>
      <c r="F12" s="48" t="s">
        <v>179</v>
      </c>
      <c r="G12" s="48"/>
      <c r="H12" s="48"/>
      <c r="I12" s="48"/>
      <c r="J12" s="31"/>
      <c r="K12" s="31"/>
      <c r="L12" s="31"/>
      <c r="M12" s="106"/>
    </row>
    <row r="13" spans="2:15" x14ac:dyDescent="0.25">
      <c r="B13" s="105" t="s">
        <v>125</v>
      </c>
      <c r="C13" s="44"/>
      <c r="D13" s="44"/>
      <c r="E13" s="85"/>
      <c r="F13" s="48" t="s">
        <v>180</v>
      </c>
      <c r="G13" s="48">
        <v>4</v>
      </c>
      <c r="H13" s="48"/>
      <c r="I13" s="48"/>
      <c r="J13" s="31"/>
      <c r="K13" s="31"/>
      <c r="L13" s="31"/>
      <c r="M13" s="106"/>
    </row>
    <row r="14" spans="2:15" x14ac:dyDescent="0.25">
      <c r="B14" s="105" t="s">
        <v>126</v>
      </c>
      <c r="C14" s="44"/>
      <c r="D14" s="44"/>
      <c r="E14" s="85"/>
      <c r="F14" s="48"/>
      <c r="G14" s="48"/>
      <c r="H14" s="48"/>
      <c r="I14" s="48"/>
      <c r="J14" s="31"/>
      <c r="K14" s="31"/>
      <c r="L14" s="31"/>
      <c r="M14" s="106"/>
    </row>
    <row r="15" spans="2:15" x14ac:dyDescent="0.25">
      <c r="B15" s="105" t="s">
        <v>127</v>
      </c>
      <c r="C15" s="44"/>
      <c r="D15" s="44"/>
      <c r="E15" s="85"/>
      <c r="F15" s="48"/>
      <c r="G15" s="48"/>
      <c r="H15" s="48"/>
      <c r="I15" s="48"/>
      <c r="J15" s="31"/>
      <c r="K15" s="31"/>
      <c r="L15" s="31"/>
      <c r="M15" s="106"/>
    </row>
    <row r="16" spans="2:15" x14ac:dyDescent="0.25">
      <c r="B16" s="105" t="s">
        <v>128</v>
      </c>
      <c r="C16" s="44"/>
      <c r="D16" s="44"/>
      <c r="E16" s="85"/>
      <c r="F16" s="48" t="s">
        <v>159</v>
      </c>
      <c r="G16" s="48" t="s">
        <v>129</v>
      </c>
      <c r="H16" s="48"/>
      <c r="I16" s="48"/>
      <c r="J16" s="31"/>
      <c r="K16" s="31"/>
      <c r="L16" s="31"/>
      <c r="M16" s="106"/>
    </row>
    <row r="17" spans="2:13" x14ac:dyDescent="0.25">
      <c r="B17" s="105" t="s">
        <v>130</v>
      </c>
      <c r="C17" s="44"/>
      <c r="D17" s="44"/>
      <c r="E17" s="85"/>
      <c r="F17" s="48">
        <v>2</v>
      </c>
      <c r="G17" s="48"/>
      <c r="H17" s="48"/>
      <c r="I17" s="48"/>
      <c r="J17" s="31"/>
      <c r="K17" s="31"/>
      <c r="L17" s="31"/>
      <c r="M17" s="106"/>
    </row>
    <row r="18" spans="2:13" x14ac:dyDescent="0.25">
      <c r="B18" s="105" t="s">
        <v>229</v>
      </c>
      <c r="C18" s="44"/>
      <c r="D18" s="44"/>
      <c r="E18" s="85"/>
      <c r="F18" s="48">
        <v>2</v>
      </c>
      <c r="G18" s="48"/>
      <c r="H18" s="48"/>
      <c r="I18" s="48"/>
      <c r="J18" s="31"/>
      <c r="K18" s="31"/>
      <c r="L18" s="31"/>
      <c r="M18" s="106"/>
    </row>
    <row r="19" spans="2:13" x14ac:dyDescent="0.25">
      <c r="B19" s="105" t="s">
        <v>131</v>
      </c>
      <c r="C19" s="44"/>
      <c r="D19" s="44"/>
      <c r="E19" s="85"/>
      <c r="F19" s="48" t="s">
        <v>160</v>
      </c>
      <c r="G19" s="48" t="s">
        <v>132</v>
      </c>
      <c r="H19" s="48"/>
      <c r="I19" s="48"/>
      <c r="J19" s="31"/>
      <c r="K19" s="31"/>
      <c r="L19" s="31"/>
      <c r="M19" s="106"/>
    </row>
    <row r="20" spans="2:13" x14ac:dyDescent="0.25">
      <c r="B20" s="105" t="s">
        <v>133</v>
      </c>
      <c r="C20" s="44"/>
      <c r="D20" s="44"/>
      <c r="E20" s="85"/>
      <c r="F20" s="48" t="s">
        <v>160</v>
      </c>
      <c r="G20" s="48" t="s">
        <v>132</v>
      </c>
      <c r="H20" s="48"/>
      <c r="I20" s="48"/>
      <c r="J20" s="31"/>
      <c r="K20" s="31"/>
      <c r="L20" s="31"/>
      <c r="M20" s="106"/>
    </row>
    <row r="21" spans="2:13" x14ac:dyDescent="0.25">
      <c r="B21" s="105" t="s">
        <v>134</v>
      </c>
      <c r="C21" s="44"/>
      <c r="D21" s="44"/>
      <c r="E21" s="85"/>
      <c r="F21" s="48" t="s">
        <v>160</v>
      </c>
      <c r="G21" s="48" t="s">
        <v>132</v>
      </c>
      <c r="H21" s="48"/>
      <c r="I21" s="48"/>
      <c r="J21" s="31"/>
      <c r="K21" s="31"/>
      <c r="L21" s="31"/>
      <c r="M21" s="106"/>
    </row>
    <row r="22" spans="2:13" x14ac:dyDescent="0.25">
      <c r="B22" s="105" t="s">
        <v>135</v>
      </c>
      <c r="C22" s="44"/>
      <c r="D22" s="44"/>
      <c r="E22" s="85"/>
      <c r="F22" s="48" t="s">
        <v>160</v>
      </c>
      <c r="G22" s="48" t="s">
        <v>132</v>
      </c>
      <c r="H22" s="48"/>
      <c r="I22" s="48"/>
      <c r="J22" s="31"/>
      <c r="K22" s="31"/>
      <c r="L22" s="31"/>
      <c r="M22" s="106"/>
    </row>
    <row r="23" spans="2:13" x14ac:dyDescent="0.25">
      <c r="B23" s="105" t="s">
        <v>161</v>
      </c>
      <c r="C23" s="44"/>
      <c r="D23" s="44"/>
      <c r="E23" s="85"/>
      <c r="F23" s="48">
        <v>4</v>
      </c>
      <c r="G23" s="48"/>
      <c r="H23" s="48"/>
      <c r="I23" s="48"/>
      <c r="J23" s="31"/>
      <c r="K23" s="31"/>
      <c r="L23" s="31"/>
      <c r="M23" s="106"/>
    </row>
    <row r="24" spans="2:13" x14ac:dyDescent="0.25">
      <c r="B24" s="105" t="s">
        <v>136</v>
      </c>
      <c r="C24" s="44"/>
      <c r="D24" s="44"/>
      <c r="E24" s="85"/>
      <c r="F24" s="48">
        <v>5</v>
      </c>
      <c r="G24" s="48"/>
      <c r="H24" s="48"/>
      <c r="I24" s="48"/>
      <c r="J24" s="31"/>
      <c r="K24" s="31"/>
      <c r="L24" s="31"/>
      <c r="M24" s="106"/>
    </row>
    <row r="25" spans="2:13" x14ac:dyDescent="0.25">
      <c r="B25" s="105" t="s">
        <v>137</v>
      </c>
      <c r="C25" s="44"/>
      <c r="D25" s="44"/>
      <c r="E25" s="85"/>
      <c r="F25" s="48">
        <v>2</v>
      </c>
      <c r="G25" s="48"/>
      <c r="H25" s="48"/>
      <c r="I25" s="48"/>
      <c r="J25" s="31"/>
      <c r="K25" s="31"/>
      <c r="L25" s="31"/>
      <c r="M25" s="106"/>
    </row>
    <row r="26" spans="2:13" x14ac:dyDescent="0.25">
      <c r="B26" s="105" t="s">
        <v>138</v>
      </c>
      <c r="C26" s="44"/>
      <c r="D26" s="44"/>
      <c r="E26" s="85"/>
      <c r="F26" s="48">
        <v>1</v>
      </c>
      <c r="G26" s="48"/>
      <c r="H26" s="48"/>
      <c r="I26" s="48"/>
      <c r="J26" s="31"/>
      <c r="K26" s="31"/>
      <c r="L26" s="31"/>
      <c r="M26" s="106"/>
    </row>
    <row r="27" spans="2:13" s="6" customFormat="1" ht="24" customHeight="1" x14ac:dyDescent="0.25">
      <c r="B27" s="109" t="s">
        <v>163</v>
      </c>
      <c r="C27" s="44"/>
      <c r="D27" s="44"/>
      <c r="E27" s="85"/>
      <c r="F27" s="48" t="s">
        <v>162</v>
      </c>
      <c r="G27" s="48" t="s">
        <v>139</v>
      </c>
      <c r="H27" s="48"/>
      <c r="I27" s="48"/>
      <c r="J27" s="8"/>
      <c r="K27" s="8"/>
      <c r="L27" s="8"/>
      <c r="M27" s="110"/>
    </row>
    <row r="28" spans="2:13" x14ac:dyDescent="0.25">
      <c r="B28" s="105" t="s">
        <v>140</v>
      </c>
      <c r="C28" s="44"/>
      <c r="D28" s="44">
        <v>2</v>
      </c>
      <c r="E28" s="85"/>
      <c r="F28" s="48">
        <v>2</v>
      </c>
      <c r="G28" s="48">
        <v>1</v>
      </c>
      <c r="H28" s="48"/>
      <c r="I28" s="48"/>
      <c r="J28" s="31"/>
      <c r="K28" s="31"/>
      <c r="L28" s="31"/>
      <c r="M28" s="106"/>
    </row>
    <row r="29" spans="2:13" x14ac:dyDescent="0.25">
      <c r="B29" s="105" t="s">
        <v>154</v>
      </c>
      <c r="C29" s="44"/>
      <c r="D29" s="44"/>
      <c r="E29" s="85"/>
      <c r="F29" s="48">
        <v>2</v>
      </c>
      <c r="G29" s="48">
        <v>1</v>
      </c>
      <c r="H29" s="48"/>
      <c r="I29" s="48"/>
      <c r="J29" s="31"/>
      <c r="K29" s="31"/>
      <c r="L29" s="31"/>
      <c r="M29" s="106"/>
    </row>
    <row r="30" spans="2:13" ht="25.5" x14ac:dyDescent="0.25">
      <c r="B30" s="107" t="s">
        <v>164</v>
      </c>
      <c r="C30" s="44">
        <v>2</v>
      </c>
      <c r="D30" s="44"/>
      <c r="E30" s="85"/>
      <c r="F30" s="48"/>
      <c r="G30" s="48" t="s">
        <v>230</v>
      </c>
      <c r="H30" s="48"/>
      <c r="I30" s="48"/>
      <c r="J30" s="31"/>
      <c r="K30" s="31"/>
      <c r="L30" s="31"/>
      <c r="M30" s="106"/>
    </row>
    <row r="31" spans="2:13" x14ac:dyDescent="0.25">
      <c r="B31" s="105" t="s">
        <v>141</v>
      </c>
      <c r="C31" s="44"/>
      <c r="D31" s="44"/>
      <c r="E31" s="85"/>
      <c r="F31" s="48" t="s">
        <v>231</v>
      </c>
      <c r="G31" s="48"/>
      <c r="H31" s="48"/>
      <c r="I31" s="48"/>
      <c r="J31" s="31"/>
      <c r="K31" s="31"/>
      <c r="L31" s="31"/>
      <c r="M31" s="106"/>
    </row>
    <row r="32" spans="2:13" x14ac:dyDescent="0.25">
      <c r="B32" s="105" t="s">
        <v>165</v>
      </c>
      <c r="C32" s="44"/>
      <c r="D32" s="44"/>
      <c r="E32" s="48" t="s">
        <v>231</v>
      </c>
      <c r="F32" s="111"/>
      <c r="G32" s="48"/>
      <c r="H32" s="48"/>
      <c r="I32" s="48"/>
      <c r="J32" s="31"/>
      <c r="K32" s="31"/>
      <c r="L32" s="31"/>
      <c r="M32" s="106"/>
    </row>
    <row r="33" spans="2:13" x14ac:dyDescent="0.25">
      <c r="B33" s="105" t="s">
        <v>166</v>
      </c>
      <c r="C33" s="44"/>
      <c r="D33" s="44"/>
      <c r="E33" s="85"/>
      <c r="F33" s="48">
        <v>2</v>
      </c>
      <c r="G33" s="48" t="s">
        <v>142</v>
      </c>
      <c r="H33" s="48"/>
      <c r="I33" s="48"/>
      <c r="J33" s="31"/>
      <c r="K33" s="31"/>
      <c r="L33" s="31"/>
      <c r="M33" s="106"/>
    </row>
    <row r="34" spans="2:13" x14ac:dyDescent="0.25">
      <c r="B34" s="105" t="s">
        <v>143</v>
      </c>
      <c r="C34" s="44"/>
      <c r="D34" s="44"/>
      <c r="E34" s="85"/>
      <c r="F34" s="48">
        <v>2</v>
      </c>
      <c r="G34" s="48">
        <v>0</v>
      </c>
      <c r="H34" s="48"/>
      <c r="I34" s="48"/>
      <c r="J34" s="31"/>
      <c r="K34" s="31"/>
      <c r="L34" s="31"/>
      <c r="M34" s="106"/>
    </row>
    <row r="35" spans="2:13" x14ac:dyDescent="0.25">
      <c r="B35" s="105" t="s">
        <v>167</v>
      </c>
      <c r="C35" s="44"/>
      <c r="D35" s="44"/>
      <c r="E35" s="85"/>
      <c r="F35" s="48">
        <v>2</v>
      </c>
      <c r="G35" s="48" t="s">
        <v>144</v>
      </c>
      <c r="H35" s="48"/>
      <c r="I35" s="48"/>
      <c r="J35" s="31"/>
      <c r="K35" s="31"/>
      <c r="L35" s="31"/>
      <c r="M35" s="106"/>
    </row>
    <row r="36" spans="2:13" x14ac:dyDescent="0.25">
      <c r="B36" s="105" t="s">
        <v>232</v>
      </c>
      <c r="C36" s="44"/>
      <c r="D36" s="44"/>
      <c r="E36" s="85"/>
      <c r="F36" s="48">
        <v>2</v>
      </c>
      <c r="G36" s="48"/>
      <c r="H36" s="48"/>
      <c r="I36" s="48"/>
      <c r="J36" s="31"/>
      <c r="K36" s="31"/>
      <c r="L36" s="31"/>
      <c r="M36" s="106"/>
    </row>
    <row r="37" spans="2:13" x14ac:dyDescent="0.25">
      <c r="B37" s="105" t="s">
        <v>344</v>
      </c>
      <c r="C37" s="44"/>
      <c r="D37" s="44"/>
      <c r="E37" s="85"/>
      <c r="F37" s="48" t="s">
        <v>155</v>
      </c>
      <c r="G37" s="48"/>
      <c r="H37" s="48"/>
      <c r="I37" s="48"/>
      <c r="J37" s="31"/>
      <c r="K37" s="31"/>
      <c r="L37" s="31"/>
      <c r="M37" s="106"/>
    </row>
    <row r="38" spans="2:13" s="6" customFormat="1" ht="25.5" x14ac:dyDescent="0.25">
      <c r="B38" s="109" t="s">
        <v>145</v>
      </c>
      <c r="C38" s="44"/>
      <c r="D38" s="44" t="s">
        <v>155</v>
      </c>
      <c r="E38" s="85"/>
      <c r="F38" s="48" t="s">
        <v>233</v>
      </c>
      <c r="G38" s="48"/>
      <c r="H38" s="48"/>
      <c r="I38" s="48"/>
      <c r="J38" s="8"/>
      <c r="K38" s="8"/>
      <c r="L38" s="8"/>
      <c r="M38" s="110"/>
    </row>
    <row r="39" spans="2:13" s="25" customFormat="1" ht="25.5" customHeight="1" x14ac:dyDescent="0.25">
      <c r="B39" s="107" t="s">
        <v>234</v>
      </c>
      <c r="C39" s="50"/>
      <c r="D39" s="50"/>
      <c r="E39" s="86"/>
      <c r="F39" s="48" t="s">
        <v>156</v>
      </c>
      <c r="G39" s="48" t="s">
        <v>223</v>
      </c>
      <c r="H39" s="48" t="s">
        <v>157</v>
      </c>
      <c r="I39" s="48" t="s">
        <v>158</v>
      </c>
      <c r="J39" s="8">
        <v>1</v>
      </c>
      <c r="K39" s="8">
        <v>1</v>
      </c>
      <c r="L39" s="19" t="s">
        <v>224</v>
      </c>
      <c r="M39" s="108"/>
    </row>
    <row r="40" spans="2:13" x14ac:dyDescent="0.25">
      <c r="B40" s="105" t="s">
        <v>168</v>
      </c>
      <c r="C40" s="44"/>
      <c r="D40" s="44"/>
      <c r="E40" s="85">
        <v>1</v>
      </c>
      <c r="F40" s="48"/>
      <c r="G40" s="48"/>
      <c r="H40" s="48"/>
      <c r="I40" s="48"/>
      <c r="J40" s="31"/>
      <c r="K40" s="31"/>
      <c r="L40" s="31"/>
      <c r="M40" s="106"/>
    </row>
    <row r="41" spans="2:13" s="92" customFormat="1" ht="15.75" customHeight="1" x14ac:dyDescent="0.25">
      <c r="B41" s="112" t="s">
        <v>238</v>
      </c>
      <c r="C41" s="87"/>
      <c r="D41" s="87"/>
      <c r="E41" s="88"/>
      <c r="F41" s="89"/>
      <c r="G41" s="89"/>
      <c r="H41" s="89"/>
      <c r="I41" s="89"/>
      <c r="J41" s="90"/>
      <c r="K41" s="90"/>
      <c r="L41" s="91" t="s">
        <v>239</v>
      </c>
      <c r="M41" s="113"/>
    </row>
    <row r="42" spans="2:13" ht="15.75" thickBot="1" x14ac:dyDescent="0.3">
      <c r="B42" s="114"/>
      <c r="C42" s="115"/>
      <c r="D42" s="115"/>
      <c r="E42" s="116"/>
      <c r="F42" s="117"/>
      <c r="G42" s="117"/>
      <c r="H42" s="117"/>
      <c r="I42" s="117"/>
      <c r="J42" s="118"/>
      <c r="K42" s="118"/>
      <c r="L42" s="118"/>
      <c r="M42" s="119"/>
    </row>
    <row r="44" spans="2:13" x14ac:dyDescent="0.25">
      <c r="B44" t="s">
        <v>235</v>
      </c>
    </row>
  </sheetData>
  <mergeCells count="6">
    <mergeCell ref="E10:F10"/>
    <mergeCell ref="E4:M4"/>
    <mergeCell ref="B5:D5"/>
    <mergeCell ref="B2:M2"/>
    <mergeCell ref="E9:F9"/>
    <mergeCell ref="E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workbookViewId="0">
      <selection activeCell="E18" sqref="E18"/>
    </sheetView>
  </sheetViews>
  <sheetFormatPr baseColWidth="10" defaultRowHeight="15" x14ac:dyDescent="0.25"/>
  <cols>
    <col min="2" max="2" width="29" customWidth="1"/>
    <col min="3" max="3" width="51.28515625" customWidth="1"/>
    <col min="7" max="7" width="21" customWidth="1"/>
  </cols>
  <sheetData>
    <row r="3" spans="2:3" x14ac:dyDescent="0.25">
      <c r="B3" s="83" t="s">
        <v>203</v>
      </c>
      <c r="C3" s="83" t="s">
        <v>204</v>
      </c>
    </row>
    <row r="4" spans="2:3" x14ac:dyDescent="0.25">
      <c r="B4" s="11" t="s">
        <v>183</v>
      </c>
      <c r="C4" s="11" t="s">
        <v>182</v>
      </c>
    </row>
    <row r="5" spans="2:3" x14ac:dyDescent="0.25">
      <c r="B5" s="11" t="s">
        <v>189</v>
      </c>
      <c r="C5" s="11" t="s">
        <v>181</v>
      </c>
    </row>
    <row r="6" spans="2:3" x14ac:dyDescent="0.25">
      <c r="B6" s="11" t="s">
        <v>184</v>
      </c>
      <c r="C6" s="11" t="s">
        <v>185</v>
      </c>
    </row>
    <row r="7" spans="2:3" x14ac:dyDescent="0.25">
      <c r="B7" s="11" t="s">
        <v>186</v>
      </c>
      <c r="C7" s="11" t="s">
        <v>198</v>
      </c>
    </row>
    <row r="8" spans="2:3" x14ac:dyDescent="0.25">
      <c r="B8" s="11" t="s">
        <v>187</v>
      </c>
      <c r="C8" s="11" t="s">
        <v>188</v>
      </c>
    </row>
    <row r="9" spans="2:3" x14ac:dyDescent="0.25">
      <c r="B9" s="11" t="s">
        <v>190</v>
      </c>
      <c r="C9" s="11" t="s">
        <v>191</v>
      </c>
    </row>
    <row r="10" spans="2:3" x14ac:dyDescent="0.25">
      <c r="B10" s="11" t="s">
        <v>192</v>
      </c>
      <c r="C10" s="11" t="s">
        <v>210</v>
      </c>
    </row>
    <row r="11" spans="2:3" x14ac:dyDescent="0.25">
      <c r="B11" s="11" t="s">
        <v>193</v>
      </c>
      <c r="C11" s="11"/>
    </row>
    <row r="12" spans="2:3" x14ac:dyDescent="0.25">
      <c r="B12" s="11" t="s">
        <v>194</v>
      </c>
      <c r="C12" s="11" t="s">
        <v>209</v>
      </c>
    </row>
    <row r="13" spans="2:3" x14ac:dyDescent="0.25">
      <c r="B13" s="11" t="s">
        <v>195</v>
      </c>
      <c r="C13" s="11"/>
    </row>
    <row r="14" spans="2:3" x14ac:dyDescent="0.25">
      <c r="B14" s="11" t="s">
        <v>196</v>
      </c>
      <c r="C14" s="11"/>
    </row>
    <row r="15" spans="2:3" x14ac:dyDescent="0.25">
      <c r="B15" s="11" t="s">
        <v>197</v>
      </c>
      <c r="C15" s="11"/>
    </row>
    <row r="16" spans="2:3" x14ac:dyDescent="0.25">
      <c r="B16" s="11" t="s">
        <v>207</v>
      </c>
      <c r="C16" s="11" t="s">
        <v>208</v>
      </c>
    </row>
    <row r="17" spans="2:7" x14ac:dyDescent="0.25">
      <c r="B17" s="11" t="s">
        <v>206</v>
      </c>
      <c r="C17" s="11"/>
    </row>
    <row r="18" spans="2:7" x14ac:dyDescent="0.25">
      <c r="B18" s="11" t="s">
        <v>205</v>
      </c>
      <c r="C18" s="11"/>
    </row>
    <row r="19" spans="2:7" x14ac:dyDescent="0.25">
      <c r="B19" s="11" t="s">
        <v>199</v>
      </c>
      <c r="C19" s="11"/>
    </row>
    <row r="20" spans="2:7" x14ac:dyDescent="0.25">
      <c r="B20" s="11" t="s">
        <v>213</v>
      </c>
      <c r="C20" s="11" t="s">
        <v>201</v>
      </c>
    </row>
    <row r="21" spans="2:7" x14ac:dyDescent="0.25">
      <c r="B21" s="11" t="s">
        <v>200</v>
      </c>
      <c r="C21" s="11" t="s">
        <v>202</v>
      </c>
    </row>
    <row r="24" spans="2:7" x14ac:dyDescent="0.25">
      <c r="B24" s="176" t="s">
        <v>226</v>
      </c>
      <c r="C24" s="177"/>
      <c r="D24" s="177"/>
      <c r="E24" s="177"/>
      <c r="F24" s="177"/>
      <c r="G24" s="178"/>
    </row>
    <row r="25" spans="2:7" x14ac:dyDescent="0.25">
      <c r="B25" s="179" t="s">
        <v>211</v>
      </c>
      <c r="C25" s="180"/>
      <c r="D25" s="180"/>
      <c r="E25" s="180"/>
      <c r="F25" s="180"/>
      <c r="G25" s="181"/>
    </row>
    <row r="26" spans="2:7" x14ac:dyDescent="0.25">
      <c r="B26" s="182" t="s">
        <v>212</v>
      </c>
      <c r="C26" s="183"/>
      <c r="D26" s="183"/>
      <c r="E26" s="183"/>
      <c r="F26" s="183"/>
      <c r="G26" s="184"/>
    </row>
    <row r="27" spans="2:7" x14ac:dyDescent="0.25">
      <c r="B27" s="185" t="s">
        <v>214</v>
      </c>
      <c r="C27" s="186"/>
      <c r="D27" s="186"/>
      <c r="E27" s="186"/>
      <c r="F27" s="186"/>
      <c r="G27" s="187"/>
    </row>
    <row r="28" spans="2:7" x14ac:dyDescent="0.25">
      <c r="B28" s="188" t="s">
        <v>225</v>
      </c>
      <c r="C28" s="189"/>
      <c r="D28" s="189"/>
      <c r="E28" s="189"/>
      <c r="F28" s="189"/>
      <c r="G28" s="190"/>
    </row>
  </sheetData>
  <mergeCells count="5">
    <mergeCell ref="B24:G24"/>
    <mergeCell ref="B25:G25"/>
    <mergeCell ref="B26:G26"/>
    <mergeCell ref="B27:G27"/>
    <mergeCell ref="B28:G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workbookViewId="0">
      <selection activeCell="L7" sqref="L7"/>
    </sheetView>
  </sheetViews>
  <sheetFormatPr baseColWidth="10" defaultRowHeight="15" x14ac:dyDescent="0.25"/>
  <cols>
    <col min="1" max="1" width="1.5703125" customWidth="1"/>
    <col min="2" max="2" width="20" customWidth="1"/>
    <col min="7" max="7" width="11.42578125" style="4"/>
    <col min="8" max="8" width="15" customWidth="1"/>
    <col min="9" max="9" width="14.42578125" customWidth="1"/>
    <col min="10" max="10" width="13.42578125" customWidth="1"/>
    <col min="11" max="11" width="12.7109375" customWidth="1"/>
    <col min="12" max="12" width="16.42578125" customWidth="1"/>
    <col min="13" max="13" width="17" customWidth="1"/>
    <col min="14" max="14" width="17.140625" customWidth="1"/>
    <col min="15" max="15" width="16.42578125" customWidth="1"/>
    <col min="16" max="16" width="17.42578125" style="3" customWidth="1"/>
    <col min="17" max="17" width="38.85546875" customWidth="1"/>
  </cols>
  <sheetData>
    <row r="2" spans="2:17" ht="45" x14ac:dyDescent="0.25">
      <c r="B2" s="191" t="s">
        <v>26</v>
      </c>
      <c r="C2" s="42" t="s">
        <v>7</v>
      </c>
      <c r="D2" s="42" t="s">
        <v>8</v>
      </c>
      <c r="E2" s="41" t="s">
        <v>28</v>
      </c>
      <c r="F2" s="41" t="s">
        <v>25</v>
      </c>
      <c r="G2" s="41"/>
      <c r="H2" s="41" t="s">
        <v>35</v>
      </c>
      <c r="I2" s="41" t="s">
        <v>36</v>
      </c>
      <c r="J2" s="41" t="s">
        <v>37</v>
      </c>
      <c r="K2" s="41" t="s">
        <v>9</v>
      </c>
      <c r="L2" s="41" t="s">
        <v>23</v>
      </c>
      <c r="M2" s="41" t="s">
        <v>24</v>
      </c>
      <c r="N2" s="41" t="s">
        <v>22</v>
      </c>
      <c r="O2" s="41" t="s">
        <v>10</v>
      </c>
      <c r="P2" s="192" t="s">
        <v>20</v>
      </c>
      <c r="Q2" s="192" t="s">
        <v>29</v>
      </c>
    </row>
    <row r="3" spans="2:17" ht="30" customHeight="1" x14ac:dyDescent="0.25">
      <c r="B3" s="191"/>
      <c r="C3" s="42" t="s">
        <v>12</v>
      </c>
      <c r="D3" s="42" t="s">
        <v>12</v>
      </c>
      <c r="E3" s="42" t="s">
        <v>13</v>
      </c>
      <c r="F3" s="41" t="s">
        <v>14</v>
      </c>
      <c r="G3" s="41"/>
      <c r="H3" s="42"/>
      <c r="I3" s="42"/>
      <c r="J3" s="42"/>
      <c r="K3" s="42"/>
      <c r="L3" s="41"/>
      <c r="M3" s="41" t="s">
        <v>15</v>
      </c>
      <c r="N3" s="41" t="s">
        <v>15</v>
      </c>
      <c r="O3" s="41" t="s">
        <v>15</v>
      </c>
      <c r="P3" s="192"/>
      <c r="Q3" s="192"/>
    </row>
    <row r="4" spans="2:17" s="7" customFormat="1" x14ac:dyDescent="0.25">
      <c r="B4" s="9" t="s">
        <v>11</v>
      </c>
      <c r="C4" s="9">
        <v>0</v>
      </c>
      <c r="D4" s="9"/>
      <c r="E4" s="9"/>
      <c r="F4" s="9"/>
      <c r="G4" s="26"/>
      <c r="H4" s="9"/>
      <c r="I4" s="9"/>
      <c r="J4" s="9"/>
      <c r="K4" s="9"/>
      <c r="L4" s="39">
        <v>0.20138888888888887</v>
      </c>
      <c r="M4" s="10">
        <v>0.20138888888888887</v>
      </c>
      <c r="N4" s="9"/>
      <c r="O4" s="9"/>
      <c r="P4" s="40" t="s">
        <v>16</v>
      </c>
      <c r="Q4" s="9"/>
    </row>
    <row r="5" spans="2:17" x14ac:dyDescent="0.25">
      <c r="B5" s="11" t="s">
        <v>0</v>
      </c>
      <c r="C5" s="11">
        <v>117</v>
      </c>
      <c r="D5" s="11">
        <f>C5-C4</f>
        <v>117</v>
      </c>
      <c r="E5" s="11">
        <v>24</v>
      </c>
      <c r="F5" s="11">
        <v>15</v>
      </c>
      <c r="G5" s="27">
        <f>F5/(24*60)</f>
        <v>1.0416666666666666E-2</v>
      </c>
      <c r="H5" s="12">
        <f>D5/E5</f>
        <v>4.875</v>
      </c>
      <c r="I5" s="12">
        <f>H5*60</f>
        <v>292.5</v>
      </c>
      <c r="J5" s="12">
        <f>I5+F5</f>
        <v>307.5</v>
      </c>
      <c r="K5" s="13">
        <f>I5/(24*60)</f>
        <v>0.203125</v>
      </c>
      <c r="L5" s="35">
        <f>L4+K5</f>
        <v>0.40451388888888884</v>
      </c>
      <c r="M5" s="13">
        <f t="shared" ref="M5:M12" si="0">M4+N5</f>
        <v>0.41493055555555552</v>
      </c>
      <c r="N5" s="13">
        <f t="shared" ref="N5:N12" si="1">J5/(24*60)</f>
        <v>0.21354166666666666</v>
      </c>
      <c r="O5" s="14">
        <f>N5+N4</f>
        <v>0.21354166666666666</v>
      </c>
      <c r="P5" s="31"/>
      <c r="Q5" s="11"/>
    </row>
    <row r="6" spans="2:17" x14ac:dyDescent="0.25">
      <c r="B6" s="11" t="s">
        <v>21</v>
      </c>
      <c r="C6" s="11">
        <v>217</v>
      </c>
      <c r="D6" s="11">
        <f t="shared" ref="D6:D12" si="2">C6-C5</f>
        <v>100</v>
      </c>
      <c r="E6" s="11">
        <v>24</v>
      </c>
      <c r="F6" s="11">
        <v>30</v>
      </c>
      <c r="G6" s="27">
        <f t="shared" ref="G6:G26" si="3">F6/(24*60)</f>
        <v>2.0833333333333332E-2</v>
      </c>
      <c r="H6" s="12">
        <f t="shared" ref="H6:H12" si="4">D6/E6</f>
        <v>4.166666666666667</v>
      </c>
      <c r="I6" s="12">
        <f t="shared" ref="I6:I17" si="5">H6*60</f>
        <v>250.00000000000003</v>
      </c>
      <c r="J6" s="12">
        <f t="shared" ref="J6:J17" si="6">I6+F6</f>
        <v>280</v>
      </c>
      <c r="K6" s="13">
        <f t="shared" ref="K6:K26" si="7">I6/(24*60)</f>
        <v>0.17361111111111113</v>
      </c>
      <c r="L6" s="36">
        <f>M5+K6</f>
        <v>0.58854166666666663</v>
      </c>
      <c r="M6" s="13">
        <f t="shared" si="0"/>
        <v>0.609375</v>
      </c>
      <c r="N6" s="13">
        <f t="shared" si="1"/>
        <v>0.19444444444444445</v>
      </c>
      <c r="O6" s="13">
        <f t="shared" ref="O6:O12" si="8">O5+N6</f>
        <v>0.4079861111111111</v>
      </c>
      <c r="P6" s="31"/>
      <c r="Q6" s="11" t="s">
        <v>30</v>
      </c>
    </row>
    <row r="7" spans="2:17" s="7" customFormat="1" x14ac:dyDescent="0.25">
      <c r="B7" s="74" t="s">
        <v>1</v>
      </c>
      <c r="C7" s="74">
        <v>273</v>
      </c>
      <c r="D7" s="74">
        <f t="shared" si="2"/>
        <v>56</v>
      </c>
      <c r="E7" s="74">
        <v>24</v>
      </c>
      <c r="F7" s="74">
        <v>180</v>
      </c>
      <c r="G7" s="82">
        <f t="shared" si="3"/>
        <v>0.125</v>
      </c>
      <c r="H7" s="79">
        <f t="shared" si="4"/>
        <v>2.3333333333333335</v>
      </c>
      <c r="I7" s="79">
        <f t="shared" si="5"/>
        <v>140</v>
      </c>
      <c r="J7" s="79">
        <f t="shared" si="6"/>
        <v>320</v>
      </c>
      <c r="K7" s="80">
        <f t="shared" si="7"/>
        <v>9.7222222222222224E-2</v>
      </c>
      <c r="L7" s="80">
        <f t="shared" ref="L7:L26" si="9">M6+K7</f>
        <v>0.70659722222222221</v>
      </c>
      <c r="M7" s="80">
        <f t="shared" si="0"/>
        <v>0.83159722222222221</v>
      </c>
      <c r="N7" s="80">
        <f t="shared" si="1"/>
        <v>0.22222222222222221</v>
      </c>
      <c r="O7" s="80">
        <f t="shared" si="8"/>
        <v>0.63020833333333326</v>
      </c>
      <c r="P7" s="75"/>
      <c r="Q7" s="74" t="s">
        <v>117</v>
      </c>
    </row>
    <row r="8" spans="2:17" x14ac:dyDescent="0.25">
      <c r="B8" s="11" t="s">
        <v>2</v>
      </c>
      <c r="C8" s="11">
        <v>306</v>
      </c>
      <c r="D8" s="11">
        <f t="shared" si="2"/>
        <v>33</v>
      </c>
      <c r="E8" s="11">
        <v>24</v>
      </c>
      <c r="F8" s="11">
        <v>15</v>
      </c>
      <c r="G8" s="27">
        <f t="shared" si="3"/>
        <v>1.0416666666666666E-2</v>
      </c>
      <c r="H8" s="12">
        <f t="shared" si="4"/>
        <v>1.375</v>
      </c>
      <c r="I8" s="12">
        <f t="shared" si="5"/>
        <v>82.5</v>
      </c>
      <c r="J8" s="12">
        <f t="shared" si="6"/>
        <v>97.5</v>
      </c>
      <c r="K8" s="13">
        <f t="shared" si="7"/>
        <v>5.7291666666666664E-2</v>
      </c>
      <c r="L8" s="36">
        <f t="shared" si="9"/>
        <v>0.88888888888888884</v>
      </c>
      <c r="M8" s="13">
        <f t="shared" si="0"/>
        <v>0.89930555555555558</v>
      </c>
      <c r="N8" s="13">
        <f t="shared" si="1"/>
        <v>6.7708333333333329E-2</v>
      </c>
      <c r="O8" s="13">
        <f t="shared" si="8"/>
        <v>0.69791666666666663</v>
      </c>
      <c r="P8" s="31"/>
      <c r="Q8" s="11"/>
    </row>
    <row r="9" spans="2:17" x14ac:dyDescent="0.25">
      <c r="B9" s="11" t="s">
        <v>3</v>
      </c>
      <c r="C9" s="11">
        <v>360</v>
      </c>
      <c r="D9" s="11">
        <f t="shared" si="2"/>
        <v>54</v>
      </c>
      <c r="E9" s="11">
        <v>24</v>
      </c>
      <c r="F9" s="11">
        <v>30</v>
      </c>
      <c r="G9" s="27">
        <f t="shared" si="3"/>
        <v>2.0833333333333332E-2</v>
      </c>
      <c r="H9" s="12">
        <f t="shared" si="4"/>
        <v>2.25</v>
      </c>
      <c r="I9" s="12">
        <f t="shared" si="5"/>
        <v>135</v>
      </c>
      <c r="J9" s="12">
        <f t="shared" si="6"/>
        <v>165</v>
      </c>
      <c r="K9" s="13">
        <f t="shared" si="7"/>
        <v>9.375E-2</v>
      </c>
      <c r="L9" s="36">
        <f t="shared" si="9"/>
        <v>0.99305555555555558</v>
      </c>
      <c r="M9" s="13">
        <f t="shared" si="0"/>
        <v>1.0138888888888888</v>
      </c>
      <c r="N9" s="13">
        <f t="shared" si="1"/>
        <v>0.11458333333333333</v>
      </c>
      <c r="O9" s="13">
        <f t="shared" si="8"/>
        <v>0.8125</v>
      </c>
      <c r="P9" s="31"/>
      <c r="Q9" s="11" t="s">
        <v>112</v>
      </c>
    </row>
    <row r="10" spans="2:17" x14ac:dyDescent="0.25">
      <c r="B10" s="11" t="s">
        <v>4</v>
      </c>
      <c r="C10" s="11">
        <v>445</v>
      </c>
      <c r="D10" s="11">
        <f t="shared" si="2"/>
        <v>85</v>
      </c>
      <c r="E10" s="11">
        <v>22</v>
      </c>
      <c r="F10" s="11">
        <v>15</v>
      </c>
      <c r="G10" s="27">
        <f t="shared" si="3"/>
        <v>1.0416666666666666E-2</v>
      </c>
      <c r="H10" s="12">
        <f t="shared" si="4"/>
        <v>3.8636363636363638</v>
      </c>
      <c r="I10" s="12">
        <f t="shared" si="5"/>
        <v>231.81818181818181</v>
      </c>
      <c r="J10" s="12">
        <f t="shared" si="6"/>
        <v>246.81818181818181</v>
      </c>
      <c r="K10" s="13">
        <f t="shared" si="7"/>
        <v>0.16098484848484848</v>
      </c>
      <c r="L10" s="38">
        <f t="shared" si="9"/>
        <v>1.1748737373737372</v>
      </c>
      <c r="M10" s="13">
        <f t="shared" si="0"/>
        <v>1.185290404040404</v>
      </c>
      <c r="N10" s="13">
        <f t="shared" si="1"/>
        <v>0.17140151515151514</v>
      </c>
      <c r="O10" s="13">
        <f t="shared" si="8"/>
        <v>0.98390151515151514</v>
      </c>
      <c r="P10" s="31"/>
      <c r="Q10" s="11"/>
    </row>
    <row r="11" spans="2:17" x14ac:dyDescent="0.25">
      <c r="B11" s="11" t="s">
        <v>5</v>
      </c>
      <c r="C11" s="11">
        <v>522</v>
      </c>
      <c r="D11" s="11">
        <f t="shared" si="2"/>
        <v>77</v>
      </c>
      <c r="E11" s="11">
        <v>22</v>
      </c>
      <c r="F11" s="11">
        <v>300</v>
      </c>
      <c r="G11" s="27">
        <f t="shared" si="3"/>
        <v>0.20833333333333334</v>
      </c>
      <c r="H11" s="12">
        <f t="shared" si="4"/>
        <v>3.5</v>
      </c>
      <c r="I11" s="12">
        <f t="shared" si="5"/>
        <v>210</v>
      </c>
      <c r="J11" s="12">
        <f t="shared" si="6"/>
        <v>510</v>
      </c>
      <c r="K11" s="13">
        <f t="shared" si="7"/>
        <v>0.14583333333333334</v>
      </c>
      <c r="L11" s="38">
        <f t="shared" si="9"/>
        <v>1.3311237373737372</v>
      </c>
      <c r="M11" s="13">
        <f t="shared" si="0"/>
        <v>1.5394570707070707</v>
      </c>
      <c r="N11" s="13">
        <f t="shared" si="1"/>
        <v>0.35416666666666669</v>
      </c>
      <c r="O11" s="14">
        <f t="shared" si="8"/>
        <v>1.3380681818181819</v>
      </c>
      <c r="P11" s="40" t="s">
        <v>17</v>
      </c>
      <c r="Q11" s="11" t="s">
        <v>111</v>
      </c>
    </row>
    <row r="12" spans="2:17" x14ac:dyDescent="0.25">
      <c r="B12" s="11" t="s">
        <v>6</v>
      </c>
      <c r="C12" s="11">
        <v>610</v>
      </c>
      <c r="D12" s="11">
        <f t="shared" si="2"/>
        <v>88</v>
      </c>
      <c r="E12" s="11">
        <v>22</v>
      </c>
      <c r="F12" s="11">
        <v>15</v>
      </c>
      <c r="G12" s="27">
        <f t="shared" si="3"/>
        <v>1.0416666666666666E-2</v>
      </c>
      <c r="H12" s="12">
        <f t="shared" si="4"/>
        <v>4</v>
      </c>
      <c r="I12" s="12">
        <f t="shared" si="5"/>
        <v>240</v>
      </c>
      <c r="J12" s="12">
        <f t="shared" si="6"/>
        <v>255</v>
      </c>
      <c r="K12" s="13">
        <f t="shared" si="7"/>
        <v>0.16666666666666666</v>
      </c>
      <c r="L12" s="36">
        <f t="shared" si="9"/>
        <v>1.7061237373737375</v>
      </c>
      <c r="M12" s="13">
        <f t="shared" si="0"/>
        <v>1.716540404040404</v>
      </c>
      <c r="N12" s="13">
        <f t="shared" si="1"/>
        <v>0.17708333333333334</v>
      </c>
      <c r="O12" s="14">
        <f t="shared" si="8"/>
        <v>1.5151515151515151</v>
      </c>
      <c r="P12" s="31"/>
      <c r="Q12" s="11"/>
    </row>
    <row r="13" spans="2:17" ht="16.5" hidden="1" customHeight="1" x14ac:dyDescent="0.25">
      <c r="F13">
        <f>SUM(F5:F12)</f>
        <v>600</v>
      </c>
      <c r="G13" s="28">
        <f t="shared" si="3"/>
        <v>0.41666666666666669</v>
      </c>
      <c r="I13" s="1"/>
      <c r="J13" s="1"/>
      <c r="K13" s="2"/>
      <c r="L13" s="2"/>
      <c r="M13" s="2"/>
    </row>
    <row r="14" spans="2:17" x14ac:dyDescent="0.25">
      <c r="B14" s="11"/>
      <c r="C14" s="11"/>
      <c r="D14" s="11"/>
      <c r="E14" s="11"/>
      <c r="F14" s="52">
        <f>F13/(24*60)</f>
        <v>0.41666666666666669</v>
      </c>
      <c r="G14" s="27"/>
      <c r="H14" s="11"/>
      <c r="I14" s="12"/>
      <c r="J14" s="12"/>
      <c r="K14" s="13"/>
      <c r="L14" s="13"/>
      <c r="M14" s="13"/>
      <c r="N14" s="51">
        <f>SUM(N5:N13)</f>
        <v>1.5151515151515151</v>
      </c>
      <c r="O14" s="11"/>
      <c r="P14" s="31"/>
      <c r="Q14" s="11"/>
    </row>
    <row r="15" spans="2:17" x14ac:dyDescent="0.25">
      <c r="F15" s="5"/>
      <c r="G15" s="29"/>
      <c r="I15" s="1"/>
      <c r="J15" s="1"/>
      <c r="K15" s="2"/>
      <c r="L15" s="2"/>
      <c r="M15" s="2"/>
    </row>
    <row r="16" spans="2:17" s="6" customFormat="1" ht="48" customHeight="1" x14ac:dyDescent="0.25">
      <c r="B16" s="41" t="s">
        <v>27</v>
      </c>
      <c r="C16" s="42" t="s">
        <v>7</v>
      </c>
      <c r="D16" s="42" t="s">
        <v>8</v>
      </c>
      <c r="E16" s="41" t="s">
        <v>28</v>
      </c>
      <c r="F16" s="41" t="s">
        <v>25</v>
      </c>
      <c r="G16" s="41"/>
      <c r="H16" s="41" t="s">
        <v>35</v>
      </c>
      <c r="I16" s="41" t="s">
        <v>36</v>
      </c>
      <c r="J16" s="41" t="s">
        <v>37</v>
      </c>
      <c r="K16" s="41" t="s">
        <v>9</v>
      </c>
      <c r="L16" s="41" t="s">
        <v>23</v>
      </c>
      <c r="M16" s="41" t="s">
        <v>24</v>
      </c>
      <c r="N16" s="41" t="s">
        <v>22</v>
      </c>
      <c r="O16" s="41" t="s">
        <v>10</v>
      </c>
      <c r="P16" s="42" t="s">
        <v>20</v>
      </c>
      <c r="Q16" s="42" t="s">
        <v>29</v>
      </c>
    </row>
    <row r="17" spans="2:17" s="6" customFormat="1" ht="17.25" customHeight="1" x14ac:dyDescent="0.25">
      <c r="B17" s="19" t="s">
        <v>34</v>
      </c>
      <c r="C17" s="17">
        <v>630</v>
      </c>
      <c r="D17" s="17">
        <f>C17-C12</f>
        <v>20</v>
      </c>
      <c r="E17" s="17">
        <v>22</v>
      </c>
      <c r="F17" s="17">
        <v>90</v>
      </c>
      <c r="G17" s="27">
        <f t="shared" si="3"/>
        <v>6.25E-2</v>
      </c>
      <c r="H17" s="20">
        <f>D17/E17</f>
        <v>0.90909090909090906</v>
      </c>
      <c r="I17" s="12">
        <f t="shared" si="5"/>
        <v>54.545454545454547</v>
      </c>
      <c r="J17" s="12">
        <f t="shared" si="6"/>
        <v>144.54545454545456</v>
      </c>
      <c r="K17" s="13">
        <f t="shared" si="7"/>
        <v>3.787878787878788E-2</v>
      </c>
      <c r="L17" s="36">
        <f>M12+K17</f>
        <v>1.7544191919191918</v>
      </c>
      <c r="M17" s="18">
        <f>M12+N17</f>
        <v>1.8169191919191918</v>
      </c>
      <c r="N17" s="21">
        <f t="shared" ref="N17:N26" si="10">J17/(24*60)</f>
        <v>0.10037878787878789</v>
      </c>
      <c r="O17" s="21">
        <f>N17+O12</f>
        <v>1.615530303030303</v>
      </c>
      <c r="P17" s="17"/>
      <c r="Q17" s="17" t="s">
        <v>113</v>
      </c>
    </row>
    <row r="18" spans="2:17" x14ac:dyDescent="0.25">
      <c r="B18" s="11" t="s">
        <v>5</v>
      </c>
      <c r="C18" s="11">
        <v>693</v>
      </c>
      <c r="D18" s="11">
        <f>C18-C12</f>
        <v>83</v>
      </c>
      <c r="E18" s="11">
        <v>22</v>
      </c>
      <c r="F18" s="11">
        <v>15</v>
      </c>
      <c r="G18" s="27">
        <f t="shared" si="3"/>
        <v>1.0416666666666666E-2</v>
      </c>
      <c r="H18" s="12">
        <f>D18/E18</f>
        <v>3.7727272727272729</v>
      </c>
      <c r="I18" s="12">
        <f>H18*60</f>
        <v>226.36363636363637</v>
      </c>
      <c r="J18" s="12">
        <f>I18+F18</f>
        <v>241.36363636363637</v>
      </c>
      <c r="K18" s="13">
        <f t="shared" si="7"/>
        <v>0.1571969696969697</v>
      </c>
      <c r="L18" s="43">
        <f>K18+M17</f>
        <v>1.9741161616161615</v>
      </c>
      <c r="M18" s="13">
        <f t="shared" ref="M18:M26" si="11">M17+N18</f>
        <v>1.9845328282828283</v>
      </c>
      <c r="N18" s="13">
        <f t="shared" si="10"/>
        <v>0.16761363636363638</v>
      </c>
      <c r="O18" s="14">
        <f>N18+O12</f>
        <v>1.6827651515151516</v>
      </c>
      <c r="P18" s="31"/>
      <c r="Q18" s="11"/>
    </row>
    <row r="19" spans="2:17" x14ac:dyDescent="0.25">
      <c r="B19" s="11" t="s">
        <v>4</v>
      </c>
      <c r="C19" s="11">
        <v>780</v>
      </c>
      <c r="D19" s="11">
        <f>C19-C18</f>
        <v>87</v>
      </c>
      <c r="E19" s="11">
        <v>22</v>
      </c>
      <c r="F19" s="11">
        <v>240</v>
      </c>
      <c r="G19" s="27">
        <f t="shared" si="3"/>
        <v>0.16666666666666666</v>
      </c>
      <c r="H19" s="12">
        <f t="shared" ref="H19:H26" si="12">D19/E19</f>
        <v>3.9545454545454546</v>
      </c>
      <c r="I19" s="12">
        <f t="shared" ref="I19:I26" si="13">H19*60</f>
        <v>237.27272727272728</v>
      </c>
      <c r="J19" s="12">
        <f t="shared" ref="J19:J27" si="14">I19+F19</f>
        <v>477.27272727272725</v>
      </c>
      <c r="K19" s="13">
        <f t="shared" si="7"/>
        <v>0.16477272727272727</v>
      </c>
      <c r="L19" s="38">
        <f t="shared" si="9"/>
        <v>2.1493055555555554</v>
      </c>
      <c r="M19" s="13">
        <f t="shared" si="11"/>
        <v>2.3159722222222223</v>
      </c>
      <c r="N19" s="13">
        <f t="shared" si="10"/>
        <v>0.33143939393939392</v>
      </c>
      <c r="O19" s="14">
        <f t="shared" ref="O19:O26" si="15">O18+N19</f>
        <v>2.0142045454545454</v>
      </c>
      <c r="P19" s="31"/>
      <c r="Q19" s="11" t="s">
        <v>114</v>
      </c>
    </row>
    <row r="20" spans="2:17" x14ac:dyDescent="0.25">
      <c r="B20" s="11" t="s">
        <v>3</v>
      </c>
      <c r="C20" s="11">
        <v>866</v>
      </c>
      <c r="D20" s="11">
        <f t="shared" ref="D20:D26" si="16">C20-C19</f>
        <v>86</v>
      </c>
      <c r="E20" s="11">
        <v>22</v>
      </c>
      <c r="F20" s="11">
        <v>15</v>
      </c>
      <c r="G20" s="27">
        <f t="shared" si="3"/>
        <v>1.0416666666666666E-2</v>
      </c>
      <c r="H20" s="12">
        <f t="shared" si="12"/>
        <v>3.9090909090909092</v>
      </c>
      <c r="I20" s="12">
        <f t="shared" si="13"/>
        <v>234.54545454545456</v>
      </c>
      <c r="J20" s="12">
        <f t="shared" si="14"/>
        <v>249.54545454545456</v>
      </c>
      <c r="K20" s="13">
        <f t="shared" si="7"/>
        <v>0.1628787878787879</v>
      </c>
      <c r="L20" s="36">
        <f t="shared" si="9"/>
        <v>2.4788510101010104</v>
      </c>
      <c r="M20" s="13">
        <f t="shared" si="11"/>
        <v>2.4892676767676769</v>
      </c>
      <c r="N20" s="13">
        <f t="shared" si="10"/>
        <v>0.17329545454545456</v>
      </c>
      <c r="O20" s="14">
        <f t="shared" si="15"/>
        <v>2.1875</v>
      </c>
      <c r="P20" s="31"/>
      <c r="Q20" s="11"/>
    </row>
    <row r="21" spans="2:17" x14ac:dyDescent="0.25">
      <c r="B21" s="11" t="s">
        <v>2</v>
      </c>
      <c r="C21" s="11">
        <v>920</v>
      </c>
      <c r="D21" s="11">
        <f t="shared" si="16"/>
        <v>54</v>
      </c>
      <c r="E21" s="11">
        <v>22</v>
      </c>
      <c r="F21" s="11">
        <v>15</v>
      </c>
      <c r="G21" s="27">
        <f t="shared" si="3"/>
        <v>1.0416666666666666E-2</v>
      </c>
      <c r="H21" s="12">
        <f t="shared" si="12"/>
        <v>2.4545454545454546</v>
      </c>
      <c r="I21" s="12">
        <f t="shared" si="13"/>
        <v>147.27272727272728</v>
      </c>
      <c r="J21" s="12">
        <f t="shared" si="14"/>
        <v>162.27272727272728</v>
      </c>
      <c r="K21" s="13">
        <f t="shared" si="7"/>
        <v>0.10227272727272728</v>
      </c>
      <c r="L21" s="36">
        <f t="shared" si="9"/>
        <v>2.591540404040404</v>
      </c>
      <c r="M21" s="13">
        <f t="shared" si="11"/>
        <v>2.6019570707070709</v>
      </c>
      <c r="N21" s="13">
        <f t="shared" si="10"/>
        <v>0.11268939393939395</v>
      </c>
      <c r="O21" s="14">
        <f t="shared" si="15"/>
        <v>2.300189393939394</v>
      </c>
      <c r="P21" s="31"/>
      <c r="Q21" s="11"/>
    </row>
    <row r="22" spans="2:17" s="7" customFormat="1" x14ac:dyDescent="0.25">
      <c r="B22" s="74" t="s">
        <v>1</v>
      </c>
      <c r="C22" s="74">
        <v>953</v>
      </c>
      <c r="D22" s="74">
        <f t="shared" si="16"/>
        <v>33</v>
      </c>
      <c r="E22" s="74">
        <v>22</v>
      </c>
      <c r="F22" s="74">
        <v>120</v>
      </c>
      <c r="G22" s="82">
        <f t="shared" si="3"/>
        <v>8.3333333333333329E-2</v>
      </c>
      <c r="H22" s="79">
        <f t="shared" si="12"/>
        <v>1.5</v>
      </c>
      <c r="I22" s="79">
        <f t="shared" si="13"/>
        <v>90</v>
      </c>
      <c r="J22" s="79">
        <f t="shared" si="14"/>
        <v>210</v>
      </c>
      <c r="K22" s="80">
        <f t="shared" si="7"/>
        <v>6.25E-2</v>
      </c>
      <c r="L22" s="80">
        <f t="shared" si="9"/>
        <v>2.6644570707070709</v>
      </c>
      <c r="M22" s="80">
        <f t="shared" si="11"/>
        <v>2.7477904040404044</v>
      </c>
      <c r="N22" s="80">
        <f t="shared" si="10"/>
        <v>0.14583333333333334</v>
      </c>
      <c r="O22" s="81">
        <f t="shared" si="15"/>
        <v>2.4460227272727275</v>
      </c>
      <c r="P22" s="75" t="s">
        <v>19</v>
      </c>
      <c r="Q22" s="74" t="s">
        <v>115</v>
      </c>
    </row>
    <row r="23" spans="2:17" x14ac:dyDescent="0.25">
      <c r="B23" s="11" t="s">
        <v>21</v>
      </c>
      <c r="C23" s="11">
        <v>1010</v>
      </c>
      <c r="D23" s="11">
        <f t="shared" si="16"/>
        <v>57</v>
      </c>
      <c r="E23" s="11">
        <v>23</v>
      </c>
      <c r="F23" s="11">
        <v>30</v>
      </c>
      <c r="G23" s="27">
        <f t="shared" si="3"/>
        <v>2.0833333333333332E-2</v>
      </c>
      <c r="H23" s="12">
        <f t="shared" si="12"/>
        <v>2.4782608695652173</v>
      </c>
      <c r="I23" s="12">
        <f t="shared" si="13"/>
        <v>148.69565217391303</v>
      </c>
      <c r="J23" s="12">
        <f t="shared" si="14"/>
        <v>178.69565217391303</v>
      </c>
      <c r="K23" s="13">
        <f t="shared" si="7"/>
        <v>0.10326086956521738</v>
      </c>
      <c r="L23" s="36">
        <f t="shared" si="9"/>
        <v>2.8510512736056217</v>
      </c>
      <c r="M23" s="13">
        <f t="shared" si="11"/>
        <v>2.8718846069389552</v>
      </c>
      <c r="N23" s="13">
        <f t="shared" si="10"/>
        <v>0.12409420289855072</v>
      </c>
      <c r="O23" s="14">
        <f t="shared" si="15"/>
        <v>2.5701169301712783</v>
      </c>
      <c r="P23" s="31"/>
      <c r="Q23" s="11"/>
    </row>
    <row r="24" spans="2:17" x14ac:dyDescent="0.25">
      <c r="B24" s="11" t="s">
        <v>0</v>
      </c>
      <c r="C24" s="11">
        <v>1094</v>
      </c>
      <c r="D24" s="11">
        <f t="shared" si="16"/>
        <v>84</v>
      </c>
      <c r="E24" s="11">
        <v>23</v>
      </c>
      <c r="F24" s="11">
        <v>60</v>
      </c>
      <c r="G24" s="27">
        <f t="shared" si="3"/>
        <v>4.1666666666666664E-2</v>
      </c>
      <c r="H24" s="12">
        <f t="shared" si="12"/>
        <v>3.652173913043478</v>
      </c>
      <c r="I24" s="12">
        <f t="shared" si="13"/>
        <v>219.13043478260869</v>
      </c>
      <c r="J24" s="12">
        <f t="shared" si="14"/>
        <v>279.13043478260869</v>
      </c>
      <c r="K24" s="13">
        <f t="shared" si="7"/>
        <v>0.15217391304347824</v>
      </c>
      <c r="L24" s="38">
        <f t="shared" si="9"/>
        <v>3.0240585199824332</v>
      </c>
      <c r="M24" s="13">
        <f t="shared" si="11"/>
        <v>3.0657251866491002</v>
      </c>
      <c r="N24" s="13">
        <f t="shared" si="10"/>
        <v>0.19384057971014493</v>
      </c>
      <c r="O24" s="14">
        <f t="shared" si="15"/>
        <v>2.7639575098814233</v>
      </c>
      <c r="P24" s="31"/>
      <c r="Q24" s="11" t="s">
        <v>116</v>
      </c>
    </row>
    <row r="25" spans="2:17" x14ac:dyDescent="0.25">
      <c r="B25" s="11" t="s">
        <v>18</v>
      </c>
      <c r="C25" s="11">
        <v>1171</v>
      </c>
      <c r="D25" s="11">
        <f t="shared" si="16"/>
        <v>77</v>
      </c>
      <c r="E25" s="11">
        <v>23</v>
      </c>
      <c r="F25" s="11">
        <v>30</v>
      </c>
      <c r="G25" s="27">
        <f t="shared" si="3"/>
        <v>2.0833333333333332E-2</v>
      </c>
      <c r="H25" s="12">
        <f t="shared" si="12"/>
        <v>3.347826086956522</v>
      </c>
      <c r="I25" s="12">
        <f t="shared" si="13"/>
        <v>200.86956521739131</v>
      </c>
      <c r="J25" s="12">
        <f t="shared" si="14"/>
        <v>230.86956521739131</v>
      </c>
      <c r="K25" s="13">
        <f t="shared" si="7"/>
        <v>0.13949275362318841</v>
      </c>
      <c r="L25" s="38">
        <f t="shared" si="9"/>
        <v>3.2052179402722887</v>
      </c>
      <c r="M25" s="13">
        <f t="shared" si="11"/>
        <v>3.2260512736056222</v>
      </c>
      <c r="N25" s="13">
        <f t="shared" si="10"/>
        <v>0.16032608695652176</v>
      </c>
      <c r="O25" s="14">
        <f t="shared" si="15"/>
        <v>2.9242835968379453</v>
      </c>
      <c r="P25" s="31"/>
      <c r="Q25" s="11"/>
    </row>
    <row r="26" spans="2:17" s="7" customFormat="1" x14ac:dyDescent="0.25">
      <c r="B26" s="9" t="s">
        <v>11</v>
      </c>
      <c r="C26" s="9">
        <v>1215</v>
      </c>
      <c r="D26" s="9">
        <f t="shared" si="16"/>
        <v>44</v>
      </c>
      <c r="E26" s="9">
        <v>23</v>
      </c>
      <c r="F26" s="9">
        <v>0</v>
      </c>
      <c r="G26" s="27">
        <f t="shared" si="3"/>
        <v>0</v>
      </c>
      <c r="H26" s="15">
        <f t="shared" si="12"/>
        <v>1.9130434782608696</v>
      </c>
      <c r="I26" s="15">
        <f t="shared" si="13"/>
        <v>114.78260869565217</v>
      </c>
      <c r="J26" s="15">
        <f t="shared" si="14"/>
        <v>114.78260869565217</v>
      </c>
      <c r="K26" s="16">
        <f t="shared" si="7"/>
        <v>7.9710144927536225E-2</v>
      </c>
      <c r="L26" s="37">
        <f t="shared" si="9"/>
        <v>3.3057614185331583</v>
      </c>
      <c r="M26" s="16">
        <f t="shared" si="11"/>
        <v>3.3057614185331583</v>
      </c>
      <c r="N26" s="16">
        <f t="shared" si="10"/>
        <v>7.9710144927536225E-2</v>
      </c>
      <c r="O26" s="130">
        <f t="shared" si="15"/>
        <v>3.0039937417654814</v>
      </c>
      <c r="P26" s="26" t="s">
        <v>217</v>
      </c>
      <c r="Q26" s="9" t="s">
        <v>118</v>
      </c>
    </row>
    <row r="27" spans="2:17" hidden="1" x14ac:dyDescent="0.25">
      <c r="B27" s="11"/>
      <c r="C27" s="11"/>
      <c r="D27" s="11"/>
      <c r="E27" s="11"/>
      <c r="F27" s="11">
        <f>SUM(F18:F26)</f>
        <v>525</v>
      </c>
      <c r="G27" s="8"/>
      <c r="H27" s="11"/>
      <c r="I27" s="11"/>
      <c r="J27" s="12">
        <f t="shared" si="14"/>
        <v>525</v>
      </c>
      <c r="K27" s="12"/>
      <c r="L27" s="11"/>
      <c r="M27" s="11"/>
      <c r="N27" s="11"/>
      <c r="O27" s="11"/>
      <c r="P27" s="31"/>
      <c r="Q27" s="11"/>
    </row>
    <row r="28" spans="2:17" x14ac:dyDescent="0.25">
      <c r="B28" s="11"/>
      <c r="C28" s="11"/>
      <c r="D28" s="11"/>
      <c r="E28" s="22">
        <f>(E26+E25+E24+E23+E22+E21+E20+E19+E18+E12+E11+E10+E9+E8+E7+E6+E5)/17</f>
        <v>22.823529411764707</v>
      </c>
      <c r="F28" s="52">
        <f>F27/(24*60)</f>
        <v>0.36458333333333331</v>
      </c>
      <c r="G28" s="30"/>
      <c r="H28" s="11"/>
      <c r="I28" s="11"/>
      <c r="J28" s="11"/>
      <c r="K28" s="11"/>
      <c r="L28" s="11"/>
      <c r="M28" s="11"/>
      <c r="N28" s="51">
        <f>SUM(N17:N27)</f>
        <v>1.5892210144927537</v>
      </c>
      <c r="O28" s="11"/>
      <c r="P28" s="31"/>
      <c r="Q28" s="11"/>
    </row>
    <row r="29" spans="2:17" x14ac:dyDescent="0.25">
      <c r="B29" s="11"/>
      <c r="C29" s="11"/>
      <c r="D29" s="11"/>
      <c r="E29" s="11"/>
      <c r="F29" s="52">
        <f>F28+F14</f>
        <v>0.78125</v>
      </c>
      <c r="G29" s="30"/>
      <c r="H29" s="11"/>
      <c r="I29" s="11"/>
      <c r="J29" s="11"/>
      <c r="K29" s="11"/>
      <c r="L29" s="11"/>
      <c r="M29" s="11"/>
      <c r="N29" s="11"/>
      <c r="O29" s="51">
        <f>O26-F29</f>
        <v>2.2227437417654814</v>
      </c>
      <c r="P29" s="31"/>
      <c r="Q29" s="11"/>
    </row>
  </sheetData>
  <mergeCells count="3">
    <mergeCell ref="B2:B3"/>
    <mergeCell ref="P2:P3"/>
    <mergeCell ref="Q2:Q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workbookViewId="0">
      <selection activeCell="N26" sqref="N26"/>
    </sheetView>
  </sheetViews>
  <sheetFormatPr baseColWidth="10" defaultRowHeight="15" x14ac:dyDescent="0.25"/>
  <cols>
    <col min="2" max="2" width="20" customWidth="1"/>
    <col min="3" max="6" width="11.42578125" style="3"/>
    <col min="7" max="7" width="15" style="3" customWidth="1"/>
    <col min="8" max="8" width="14.42578125" style="3" customWidth="1"/>
    <col min="9" max="9" width="13.42578125" style="3" customWidth="1"/>
    <col min="10" max="10" width="12.7109375" style="3" customWidth="1"/>
    <col min="11" max="11" width="16.42578125" style="3" customWidth="1"/>
    <col min="12" max="12" width="17" style="3" customWidth="1"/>
    <col min="13" max="13" width="17.140625" style="3" customWidth="1"/>
    <col min="14" max="14" width="16.42578125" style="3" customWidth="1"/>
    <col min="15" max="15" width="17.42578125" style="3" customWidth="1"/>
    <col min="16" max="16" width="44.5703125" customWidth="1"/>
  </cols>
  <sheetData>
    <row r="2" spans="2:16" ht="45" x14ac:dyDescent="0.25">
      <c r="B2" s="191" t="s">
        <v>26</v>
      </c>
      <c r="C2" s="42" t="s">
        <v>7</v>
      </c>
      <c r="D2" s="42" t="s">
        <v>8</v>
      </c>
      <c r="E2" s="41" t="s">
        <v>28</v>
      </c>
      <c r="F2" s="41" t="s">
        <v>25</v>
      </c>
      <c r="G2" s="41" t="s">
        <v>35</v>
      </c>
      <c r="H2" s="41" t="s">
        <v>36</v>
      </c>
      <c r="I2" s="41" t="s">
        <v>37</v>
      </c>
      <c r="J2" s="41" t="s">
        <v>9</v>
      </c>
      <c r="K2" s="41" t="s">
        <v>23</v>
      </c>
      <c r="L2" s="41" t="s">
        <v>24</v>
      </c>
      <c r="M2" s="41" t="s">
        <v>22</v>
      </c>
      <c r="N2" s="41" t="s">
        <v>10</v>
      </c>
      <c r="O2" s="192" t="s">
        <v>20</v>
      </c>
      <c r="P2" s="192" t="s">
        <v>29</v>
      </c>
    </row>
    <row r="3" spans="2:16" ht="30" customHeight="1" x14ac:dyDescent="0.25">
      <c r="B3" s="191"/>
      <c r="C3" s="42" t="s">
        <v>12</v>
      </c>
      <c r="D3" s="42" t="s">
        <v>12</v>
      </c>
      <c r="E3" s="42" t="s">
        <v>13</v>
      </c>
      <c r="F3" s="41" t="s">
        <v>14</v>
      </c>
      <c r="G3" s="42"/>
      <c r="H3" s="42"/>
      <c r="I3" s="42"/>
      <c r="J3" s="42"/>
      <c r="K3" s="41"/>
      <c r="L3" s="41" t="s">
        <v>15</v>
      </c>
      <c r="M3" s="41" t="s">
        <v>15</v>
      </c>
      <c r="N3" s="41" t="s">
        <v>15</v>
      </c>
      <c r="O3" s="192"/>
      <c r="P3" s="192"/>
    </row>
    <row r="4" spans="2:16" s="7" customFormat="1" x14ac:dyDescent="0.25">
      <c r="B4" s="9" t="s">
        <v>11</v>
      </c>
      <c r="C4" s="40">
        <v>0</v>
      </c>
      <c r="D4" s="40"/>
      <c r="E4" s="40"/>
      <c r="F4" s="40"/>
      <c r="G4" s="40"/>
      <c r="H4" s="40"/>
      <c r="I4" s="40"/>
      <c r="J4" s="40"/>
      <c r="K4" s="53">
        <v>0.20138888888888887</v>
      </c>
      <c r="L4" s="54">
        <v>0.20138888888888887</v>
      </c>
      <c r="M4" s="40"/>
      <c r="N4" s="40"/>
      <c r="O4" s="40" t="s">
        <v>16</v>
      </c>
      <c r="P4" s="9"/>
    </row>
    <row r="5" spans="2:16" x14ac:dyDescent="0.25">
      <c r="B5" s="11" t="s">
        <v>0</v>
      </c>
      <c r="C5" s="31">
        <v>117</v>
      </c>
      <c r="D5" s="31">
        <f>C5-C4</f>
        <v>117</v>
      </c>
      <c r="E5" s="31">
        <v>26</v>
      </c>
      <c r="F5" s="31">
        <v>10</v>
      </c>
      <c r="G5" s="55">
        <f>D5/E5</f>
        <v>4.5</v>
      </c>
      <c r="H5" s="55">
        <f>G5*60</f>
        <v>270</v>
      </c>
      <c r="I5" s="55">
        <f>H5+F5</f>
        <v>280</v>
      </c>
      <c r="J5" s="56">
        <f>H5/(24*60)</f>
        <v>0.1875</v>
      </c>
      <c r="K5" s="57">
        <f>K4+J5</f>
        <v>0.38888888888888884</v>
      </c>
      <c r="L5" s="56">
        <f t="shared" ref="L5:L12" si="0">L4+M5</f>
        <v>0.39583333333333331</v>
      </c>
      <c r="M5" s="56">
        <f t="shared" ref="M5:M12" si="1">I5/(24*60)</f>
        <v>0.19444444444444445</v>
      </c>
      <c r="N5" s="58">
        <f>M5+M4</f>
        <v>0.19444444444444445</v>
      </c>
      <c r="O5" s="31"/>
      <c r="P5" s="11"/>
    </row>
    <row r="6" spans="2:16" x14ac:dyDescent="0.25">
      <c r="B6" s="11" t="s">
        <v>21</v>
      </c>
      <c r="C6" s="31">
        <v>217</v>
      </c>
      <c r="D6" s="31">
        <f t="shared" ref="D6:D12" si="2">C6-C5</f>
        <v>100</v>
      </c>
      <c r="E6" s="31">
        <v>26</v>
      </c>
      <c r="F6" s="31">
        <v>20</v>
      </c>
      <c r="G6" s="55">
        <f t="shared" ref="G6:G12" si="3">D6/E6</f>
        <v>3.8461538461538463</v>
      </c>
      <c r="H6" s="55">
        <f t="shared" ref="H6:H17" si="4">G6*60</f>
        <v>230.76923076923077</v>
      </c>
      <c r="I6" s="55">
        <f t="shared" ref="I6:I17" si="5">H6+F6</f>
        <v>250.76923076923077</v>
      </c>
      <c r="J6" s="56">
        <f t="shared" ref="J6:J26" si="6">H6/(24*60)</f>
        <v>0.16025641025641027</v>
      </c>
      <c r="K6" s="59">
        <f>L5+J6</f>
        <v>0.55608974358974361</v>
      </c>
      <c r="L6" s="56">
        <f t="shared" si="0"/>
        <v>0.56997863247863245</v>
      </c>
      <c r="M6" s="56">
        <f t="shared" si="1"/>
        <v>0.17414529914529914</v>
      </c>
      <c r="N6" s="56">
        <f t="shared" ref="N6:N12" si="7">N5+M6</f>
        <v>0.36858974358974361</v>
      </c>
      <c r="O6" s="31"/>
      <c r="P6" s="11" t="s">
        <v>30</v>
      </c>
    </row>
    <row r="7" spans="2:16" s="7" customFormat="1" x14ac:dyDescent="0.25">
      <c r="B7" s="74" t="s">
        <v>1</v>
      </c>
      <c r="C7" s="75">
        <v>273</v>
      </c>
      <c r="D7" s="75">
        <f t="shared" si="2"/>
        <v>56</v>
      </c>
      <c r="E7" s="75">
        <v>26</v>
      </c>
      <c r="F7" s="75">
        <v>60</v>
      </c>
      <c r="G7" s="76">
        <f t="shared" si="3"/>
        <v>2.1538461538461537</v>
      </c>
      <c r="H7" s="76">
        <f t="shared" si="4"/>
        <v>129.23076923076923</v>
      </c>
      <c r="I7" s="76">
        <f t="shared" si="5"/>
        <v>189.23076923076923</v>
      </c>
      <c r="J7" s="77">
        <f t="shared" si="6"/>
        <v>8.9743589743589744E-2</v>
      </c>
      <c r="K7" s="77">
        <f t="shared" ref="K7:K26" si="8">L6+J7</f>
        <v>0.65972222222222221</v>
      </c>
      <c r="L7" s="77">
        <f t="shared" si="0"/>
        <v>0.70138888888888884</v>
      </c>
      <c r="M7" s="77">
        <f t="shared" si="1"/>
        <v>0.13141025641025642</v>
      </c>
      <c r="N7" s="77">
        <f t="shared" si="7"/>
        <v>0.5</v>
      </c>
      <c r="O7" s="75"/>
      <c r="P7" s="74" t="s">
        <v>218</v>
      </c>
    </row>
    <row r="8" spans="2:16" x14ac:dyDescent="0.25">
      <c r="B8" s="11" t="s">
        <v>2</v>
      </c>
      <c r="C8" s="31">
        <v>306</v>
      </c>
      <c r="D8" s="31">
        <f t="shared" si="2"/>
        <v>33</v>
      </c>
      <c r="E8" s="31">
        <v>26</v>
      </c>
      <c r="F8" s="31">
        <v>10</v>
      </c>
      <c r="G8" s="55">
        <f t="shared" si="3"/>
        <v>1.2692307692307692</v>
      </c>
      <c r="H8" s="55">
        <f t="shared" si="4"/>
        <v>76.153846153846146</v>
      </c>
      <c r="I8" s="55">
        <f t="shared" si="5"/>
        <v>86.153846153846146</v>
      </c>
      <c r="J8" s="56">
        <f t="shared" si="6"/>
        <v>5.2884615384615377E-2</v>
      </c>
      <c r="K8" s="59">
        <f t="shared" si="8"/>
        <v>0.75427350427350426</v>
      </c>
      <c r="L8" s="56">
        <f t="shared" si="0"/>
        <v>0.76121794871794868</v>
      </c>
      <c r="M8" s="56">
        <f t="shared" si="1"/>
        <v>5.9829059829059825E-2</v>
      </c>
      <c r="N8" s="56">
        <f t="shared" si="7"/>
        <v>0.55982905982905984</v>
      </c>
      <c r="O8" s="31"/>
      <c r="P8" s="11"/>
    </row>
    <row r="9" spans="2:16" x14ac:dyDescent="0.25">
      <c r="B9" s="11" t="s">
        <v>3</v>
      </c>
      <c r="C9" s="31">
        <v>360</v>
      </c>
      <c r="D9" s="31">
        <f t="shared" si="2"/>
        <v>54</v>
      </c>
      <c r="E9" s="31">
        <v>26</v>
      </c>
      <c r="F9" s="31">
        <v>10</v>
      </c>
      <c r="G9" s="55">
        <f t="shared" si="3"/>
        <v>2.0769230769230771</v>
      </c>
      <c r="H9" s="55">
        <f t="shared" si="4"/>
        <v>124.61538461538463</v>
      </c>
      <c r="I9" s="55">
        <f t="shared" si="5"/>
        <v>134.61538461538464</v>
      </c>
      <c r="J9" s="56">
        <f t="shared" si="6"/>
        <v>8.653846153846155E-2</v>
      </c>
      <c r="K9" s="59">
        <f t="shared" si="8"/>
        <v>0.84775641025641024</v>
      </c>
      <c r="L9" s="56">
        <f t="shared" si="0"/>
        <v>0.85470085470085466</v>
      </c>
      <c r="M9" s="56">
        <f t="shared" si="1"/>
        <v>9.3482905982905998E-2</v>
      </c>
      <c r="N9" s="56">
        <f t="shared" si="7"/>
        <v>0.65331196581196582</v>
      </c>
      <c r="O9" s="31"/>
      <c r="P9" s="11"/>
    </row>
    <row r="10" spans="2:16" x14ac:dyDescent="0.25">
      <c r="B10" s="11" t="s">
        <v>4</v>
      </c>
      <c r="C10" s="31">
        <v>445</v>
      </c>
      <c r="D10" s="31">
        <f t="shared" si="2"/>
        <v>85</v>
      </c>
      <c r="E10" s="31">
        <v>23</v>
      </c>
      <c r="F10" s="31">
        <v>10</v>
      </c>
      <c r="G10" s="55">
        <f t="shared" si="3"/>
        <v>3.6956521739130435</v>
      </c>
      <c r="H10" s="55">
        <f t="shared" si="4"/>
        <v>221.7391304347826</v>
      </c>
      <c r="I10" s="55">
        <f t="shared" si="5"/>
        <v>231.7391304347826</v>
      </c>
      <c r="J10" s="56">
        <f t="shared" si="6"/>
        <v>0.1539855072463768</v>
      </c>
      <c r="K10" s="63">
        <f t="shared" si="8"/>
        <v>1.0086863619472315</v>
      </c>
      <c r="L10" s="56">
        <f t="shared" si="0"/>
        <v>1.0156308063916759</v>
      </c>
      <c r="M10" s="56">
        <f t="shared" si="1"/>
        <v>0.16092995169082125</v>
      </c>
      <c r="N10" s="56">
        <f t="shared" si="7"/>
        <v>0.81424191750278707</v>
      </c>
      <c r="O10" s="31"/>
      <c r="P10" s="11"/>
    </row>
    <row r="11" spans="2:16" x14ac:dyDescent="0.25">
      <c r="B11" s="11" t="s">
        <v>5</v>
      </c>
      <c r="C11" s="31">
        <v>522</v>
      </c>
      <c r="D11" s="31">
        <f t="shared" si="2"/>
        <v>77</v>
      </c>
      <c r="E11" s="31">
        <v>23</v>
      </c>
      <c r="F11" s="31">
        <v>150</v>
      </c>
      <c r="G11" s="55">
        <f t="shared" si="3"/>
        <v>3.347826086956522</v>
      </c>
      <c r="H11" s="55">
        <f t="shared" si="4"/>
        <v>200.86956521739131</v>
      </c>
      <c r="I11" s="55">
        <f t="shared" si="5"/>
        <v>350.86956521739131</v>
      </c>
      <c r="J11" s="56">
        <f t="shared" si="6"/>
        <v>0.13949275362318841</v>
      </c>
      <c r="K11" s="63">
        <f t="shared" si="8"/>
        <v>1.1551235600148644</v>
      </c>
      <c r="L11" s="56">
        <f t="shared" si="0"/>
        <v>1.2592902266815309</v>
      </c>
      <c r="M11" s="56">
        <f t="shared" si="1"/>
        <v>0.24365942028985507</v>
      </c>
      <c r="N11" s="58">
        <f t="shared" si="7"/>
        <v>1.0579013377926421</v>
      </c>
      <c r="O11" s="40" t="s">
        <v>17</v>
      </c>
      <c r="P11" s="11" t="s">
        <v>33</v>
      </c>
    </row>
    <row r="12" spans="2:16" x14ac:dyDescent="0.25">
      <c r="B12" s="11" t="s">
        <v>6</v>
      </c>
      <c r="C12" s="31">
        <v>610</v>
      </c>
      <c r="D12" s="31">
        <f t="shared" si="2"/>
        <v>88</v>
      </c>
      <c r="E12" s="31">
        <v>23</v>
      </c>
      <c r="F12" s="31">
        <v>10</v>
      </c>
      <c r="G12" s="55">
        <f t="shared" si="3"/>
        <v>3.8260869565217392</v>
      </c>
      <c r="H12" s="55">
        <f t="shared" si="4"/>
        <v>229.56521739130434</v>
      </c>
      <c r="I12" s="55">
        <f t="shared" si="5"/>
        <v>239.56521739130434</v>
      </c>
      <c r="J12" s="56">
        <f t="shared" si="6"/>
        <v>0.15942028985507245</v>
      </c>
      <c r="K12" s="59">
        <f t="shared" si="8"/>
        <v>1.4187105165366034</v>
      </c>
      <c r="L12" s="56">
        <f t="shared" si="0"/>
        <v>1.4256549609810478</v>
      </c>
      <c r="M12" s="56">
        <f t="shared" si="1"/>
        <v>0.1663647342995169</v>
      </c>
      <c r="N12" s="58">
        <f t="shared" si="7"/>
        <v>1.224266072092159</v>
      </c>
      <c r="O12" s="31"/>
      <c r="P12" s="11"/>
    </row>
    <row r="13" spans="2:16" ht="16.5" hidden="1" customHeight="1" x14ac:dyDescent="0.25">
      <c r="B13" s="11"/>
      <c r="C13" s="31"/>
      <c r="D13" s="31"/>
      <c r="E13" s="31"/>
      <c r="F13" s="31">
        <f>SUM(F5:F12)</f>
        <v>280</v>
      </c>
      <c r="G13" s="31"/>
      <c r="H13" s="55"/>
      <c r="I13" s="55"/>
      <c r="J13" s="56"/>
      <c r="K13" s="56"/>
      <c r="L13" s="56"/>
      <c r="M13" s="31"/>
      <c r="N13" s="31"/>
      <c r="O13" s="31"/>
      <c r="P13" s="11"/>
    </row>
    <row r="14" spans="2:16" x14ac:dyDescent="0.25">
      <c r="B14" s="11"/>
      <c r="C14" s="31"/>
      <c r="D14" s="31"/>
      <c r="E14" s="31"/>
      <c r="F14" s="64">
        <f>F13/(24*60)</f>
        <v>0.19444444444444445</v>
      </c>
      <c r="G14" s="31"/>
      <c r="H14" s="55"/>
      <c r="I14" s="55"/>
      <c r="J14" s="56"/>
      <c r="K14" s="56"/>
      <c r="L14" s="56"/>
      <c r="M14" s="65">
        <f>SUM(M5:M13)</f>
        <v>1.224266072092159</v>
      </c>
      <c r="N14" s="31"/>
      <c r="O14" s="31"/>
      <c r="P14" s="11"/>
    </row>
    <row r="15" spans="2:16" x14ac:dyDescent="0.25">
      <c r="F15" s="66"/>
      <c r="H15" s="67"/>
      <c r="I15" s="67"/>
      <c r="J15" s="68"/>
      <c r="K15" s="68"/>
      <c r="L15" s="68"/>
    </row>
    <row r="16" spans="2:16" s="6" customFormat="1" ht="47.25" customHeight="1" x14ac:dyDescent="0.25">
      <c r="B16" s="41" t="s">
        <v>27</v>
      </c>
      <c r="C16" s="42" t="s">
        <v>7</v>
      </c>
      <c r="D16" s="42" t="s">
        <v>8</v>
      </c>
      <c r="E16" s="41" t="s">
        <v>28</v>
      </c>
      <c r="F16" s="41" t="s">
        <v>25</v>
      </c>
      <c r="G16" s="41" t="s">
        <v>35</v>
      </c>
      <c r="H16" s="41" t="s">
        <v>36</v>
      </c>
      <c r="I16" s="41" t="s">
        <v>37</v>
      </c>
      <c r="J16" s="41" t="s">
        <v>9</v>
      </c>
      <c r="K16" s="41" t="s">
        <v>23</v>
      </c>
      <c r="L16" s="41" t="s">
        <v>24</v>
      </c>
      <c r="M16" s="41" t="s">
        <v>22</v>
      </c>
      <c r="N16" s="41" t="s">
        <v>10</v>
      </c>
      <c r="O16" s="42" t="s">
        <v>20</v>
      </c>
      <c r="P16" s="42" t="s">
        <v>29</v>
      </c>
    </row>
    <row r="17" spans="2:16" s="6" customFormat="1" ht="17.25" customHeight="1" x14ac:dyDescent="0.25">
      <c r="B17" s="19" t="s">
        <v>34</v>
      </c>
      <c r="C17" s="8">
        <v>630</v>
      </c>
      <c r="D17" s="8">
        <f>C17-C12</f>
        <v>20</v>
      </c>
      <c r="E17" s="8">
        <v>23</v>
      </c>
      <c r="F17" s="8">
        <v>60</v>
      </c>
      <c r="G17" s="69">
        <f>D17/E17</f>
        <v>0.86956521739130432</v>
      </c>
      <c r="H17" s="55">
        <f t="shared" si="4"/>
        <v>52.173913043478258</v>
      </c>
      <c r="I17" s="55">
        <f t="shared" si="5"/>
        <v>112.17391304347825</v>
      </c>
      <c r="J17" s="56">
        <f t="shared" si="6"/>
        <v>3.6231884057971016E-2</v>
      </c>
      <c r="K17" s="59">
        <f>L12+J17</f>
        <v>1.4618868450390188</v>
      </c>
      <c r="L17" s="70">
        <f>L12+M17</f>
        <v>1.5035535117056855</v>
      </c>
      <c r="M17" s="71">
        <f t="shared" ref="M17:M26" si="9">I17/(24*60)</f>
        <v>7.789855072463768E-2</v>
      </c>
      <c r="N17" s="71">
        <f>M17+N12</f>
        <v>1.3021646228167967</v>
      </c>
      <c r="O17" s="17"/>
      <c r="P17" s="17"/>
    </row>
    <row r="18" spans="2:16" x14ac:dyDescent="0.25">
      <c r="B18" s="11" t="s">
        <v>5</v>
      </c>
      <c r="C18" s="31">
        <v>693</v>
      </c>
      <c r="D18" s="31">
        <f>C18-C12</f>
        <v>83</v>
      </c>
      <c r="E18" s="31">
        <v>23</v>
      </c>
      <c r="F18" s="31">
        <v>10</v>
      </c>
      <c r="G18" s="55">
        <f>D18/E18</f>
        <v>3.6086956521739131</v>
      </c>
      <c r="H18" s="55">
        <f>G18*60</f>
        <v>216.52173913043478</v>
      </c>
      <c r="I18" s="55">
        <f>H18+F18</f>
        <v>226.52173913043478</v>
      </c>
      <c r="J18" s="56">
        <f t="shared" si="6"/>
        <v>0.15036231884057971</v>
      </c>
      <c r="K18" s="72">
        <f>J18+L17</f>
        <v>1.6539158305462651</v>
      </c>
      <c r="L18" s="56">
        <f t="shared" ref="L18:L26" si="10">L17+M18</f>
        <v>1.6608602749907098</v>
      </c>
      <c r="M18" s="56">
        <f t="shared" si="9"/>
        <v>0.15730676328502416</v>
      </c>
      <c r="N18" s="58">
        <f>M18+N12</f>
        <v>1.3815728353771832</v>
      </c>
      <c r="O18" s="31"/>
      <c r="P18" s="11"/>
    </row>
    <row r="19" spans="2:16" x14ac:dyDescent="0.25">
      <c r="B19" s="11" t="s">
        <v>4</v>
      </c>
      <c r="C19" s="31">
        <v>780</v>
      </c>
      <c r="D19" s="31">
        <f>C19-C18</f>
        <v>87</v>
      </c>
      <c r="E19" s="31">
        <v>23</v>
      </c>
      <c r="F19" s="31">
        <v>10</v>
      </c>
      <c r="G19" s="55">
        <f t="shared" ref="G19:G26" si="11">D19/E19</f>
        <v>3.7826086956521738</v>
      </c>
      <c r="H19" s="55">
        <f t="shared" ref="H19:H26" si="12">G19*60</f>
        <v>226.95652173913044</v>
      </c>
      <c r="I19" s="55">
        <f t="shared" ref="I19:I27" si="13">H19+F19</f>
        <v>236.95652173913044</v>
      </c>
      <c r="J19" s="56">
        <f t="shared" si="6"/>
        <v>0.15760869565217392</v>
      </c>
      <c r="K19" s="59">
        <f t="shared" si="8"/>
        <v>1.8184689706428836</v>
      </c>
      <c r="L19" s="56">
        <f t="shared" si="10"/>
        <v>1.8254134150873282</v>
      </c>
      <c r="M19" s="56">
        <f t="shared" si="9"/>
        <v>0.16455314009661837</v>
      </c>
      <c r="N19" s="58">
        <f t="shared" ref="N19:N26" si="14">N18+M19</f>
        <v>1.5461259754738017</v>
      </c>
      <c r="O19" s="31"/>
      <c r="P19" s="11"/>
    </row>
    <row r="20" spans="2:16" x14ac:dyDescent="0.25">
      <c r="B20" s="11" t="s">
        <v>3</v>
      </c>
      <c r="C20" s="31">
        <v>866</v>
      </c>
      <c r="D20" s="31">
        <f t="shared" ref="D20:D26" si="15">C20-C19</f>
        <v>86</v>
      </c>
      <c r="E20" s="31">
        <v>24</v>
      </c>
      <c r="F20" s="31">
        <v>10</v>
      </c>
      <c r="G20" s="55">
        <f t="shared" si="11"/>
        <v>3.5833333333333335</v>
      </c>
      <c r="H20" s="55">
        <f t="shared" si="12"/>
        <v>215</v>
      </c>
      <c r="I20" s="55">
        <f t="shared" si="13"/>
        <v>225</v>
      </c>
      <c r="J20" s="56">
        <f t="shared" si="6"/>
        <v>0.14930555555555555</v>
      </c>
      <c r="K20" s="59">
        <f t="shared" si="8"/>
        <v>1.9747189706428838</v>
      </c>
      <c r="L20" s="56">
        <f t="shared" si="10"/>
        <v>1.9816634150873282</v>
      </c>
      <c r="M20" s="56">
        <f t="shared" si="9"/>
        <v>0.15625</v>
      </c>
      <c r="N20" s="58">
        <f t="shared" si="14"/>
        <v>1.7023759754738017</v>
      </c>
      <c r="O20" s="31"/>
      <c r="P20" s="11"/>
    </row>
    <row r="21" spans="2:16" x14ac:dyDescent="0.25">
      <c r="B21" s="11" t="s">
        <v>2</v>
      </c>
      <c r="C21" s="31">
        <v>920</v>
      </c>
      <c r="D21" s="31">
        <f t="shared" si="15"/>
        <v>54</v>
      </c>
      <c r="E21" s="31">
        <v>24</v>
      </c>
      <c r="F21" s="31">
        <v>10</v>
      </c>
      <c r="G21" s="55">
        <f t="shared" si="11"/>
        <v>2.25</v>
      </c>
      <c r="H21" s="55">
        <f t="shared" si="12"/>
        <v>135</v>
      </c>
      <c r="I21" s="55">
        <f t="shared" si="13"/>
        <v>145</v>
      </c>
      <c r="J21" s="56">
        <f t="shared" si="6"/>
        <v>9.375E-2</v>
      </c>
      <c r="K21" s="63">
        <f t="shared" si="8"/>
        <v>2.0754134150873282</v>
      </c>
      <c r="L21" s="56">
        <f t="shared" si="10"/>
        <v>2.0823578595317729</v>
      </c>
      <c r="M21" s="56">
        <f t="shared" si="9"/>
        <v>0.10069444444444445</v>
      </c>
      <c r="N21" s="58">
        <f t="shared" si="14"/>
        <v>1.8030704199182461</v>
      </c>
      <c r="O21" s="31"/>
      <c r="P21" s="11"/>
    </row>
    <row r="22" spans="2:16" s="7" customFormat="1" x14ac:dyDescent="0.25">
      <c r="B22" s="74" t="s">
        <v>1</v>
      </c>
      <c r="C22" s="75">
        <v>953</v>
      </c>
      <c r="D22" s="75">
        <f t="shared" si="15"/>
        <v>33</v>
      </c>
      <c r="E22" s="75">
        <v>25</v>
      </c>
      <c r="F22" s="75">
        <v>300</v>
      </c>
      <c r="G22" s="76">
        <f t="shared" si="11"/>
        <v>1.32</v>
      </c>
      <c r="H22" s="76">
        <f t="shared" si="12"/>
        <v>79.2</v>
      </c>
      <c r="I22" s="76">
        <f t="shared" si="13"/>
        <v>379.2</v>
      </c>
      <c r="J22" s="77">
        <f t="shared" si="6"/>
        <v>5.5E-2</v>
      </c>
      <c r="K22" s="77">
        <f t="shared" si="8"/>
        <v>2.137357859531773</v>
      </c>
      <c r="L22" s="77">
        <f t="shared" si="10"/>
        <v>2.3456911928651061</v>
      </c>
      <c r="M22" s="77">
        <f t="shared" si="9"/>
        <v>0.26333333333333331</v>
      </c>
      <c r="N22" s="78">
        <f t="shared" si="14"/>
        <v>2.0664037532515795</v>
      </c>
      <c r="O22" s="75" t="s">
        <v>19</v>
      </c>
      <c r="P22" s="74" t="s">
        <v>219</v>
      </c>
    </row>
    <row r="23" spans="2:16" x14ac:dyDescent="0.25">
      <c r="B23" s="11" t="s">
        <v>21</v>
      </c>
      <c r="C23" s="31">
        <v>1010</v>
      </c>
      <c r="D23" s="31">
        <f t="shared" si="15"/>
        <v>57</v>
      </c>
      <c r="E23" s="31">
        <v>24</v>
      </c>
      <c r="F23" s="31">
        <v>10</v>
      </c>
      <c r="G23" s="55">
        <f t="shared" si="11"/>
        <v>2.375</v>
      </c>
      <c r="H23" s="55">
        <f t="shared" si="12"/>
        <v>142.5</v>
      </c>
      <c r="I23" s="55">
        <f t="shared" si="13"/>
        <v>152.5</v>
      </c>
      <c r="J23" s="56">
        <f t="shared" si="6"/>
        <v>9.8958333333333329E-2</v>
      </c>
      <c r="K23" s="59">
        <f t="shared" si="8"/>
        <v>2.4446495261984396</v>
      </c>
      <c r="L23" s="56">
        <f t="shared" si="10"/>
        <v>2.4515939706428838</v>
      </c>
      <c r="M23" s="56">
        <f t="shared" si="9"/>
        <v>0.10590277777777778</v>
      </c>
      <c r="N23" s="58">
        <f t="shared" si="14"/>
        <v>2.1723065310293572</v>
      </c>
      <c r="O23" s="31"/>
      <c r="P23" s="11"/>
    </row>
    <row r="24" spans="2:16" x14ac:dyDescent="0.25">
      <c r="B24" s="11" t="s">
        <v>0</v>
      </c>
      <c r="C24" s="31">
        <v>1094</v>
      </c>
      <c r="D24" s="31">
        <f t="shared" si="15"/>
        <v>84</v>
      </c>
      <c r="E24" s="31">
        <v>24</v>
      </c>
      <c r="F24" s="31">
        <v>30</v>
      </c>
      <c r="G24" s="55">
        <f t="shared" si="11"/>
        <v>3.5</v>
      </c>
      <c r="H24" s="55">
        <f t="shared" si="12"/>
        <v>210</v>
      </c>
      <c r="I24" s="55">
        <f t="shared" si="13"/>
        <v>240</v>
      </c>
      <c r="J24" s="56">
        <f t="shared" si="6"/>
        <v>0.14583333333333334</v>
      </c>
      <c r="K24" s="59">
        <f t="shared" si="8"/>
        <v>2.5974273039762172</v>
      </c>
      <c r="L24" s="56">
        <f t="shared" si="10"/>
        <v>2.6182606373095503</v>
      </c>
      <c r="M24" s="56">
        <f t="shared" si="9"/>
        <v>0.16666666666666666</v>
      </c>
      <c r="N24" s="58">
        <f t="shared" si="14"/>
        <v>2.3389731976960237</v>
      </c>
      <c r="O24" s="31"/>
      <c r="P24" s="11" t="s">
        <v>31</v>
      </c>
    </row>
    <row r="25" spans="2:16" x14ac:dyDescent="0.25">
      <c r="B25" s="11" t="s">
        <v>18</v>
      </c>
      <c r="C25" s="31">
        <v>1171</v>
      </c>
      <c r="D25" s="31">
        <f t="shared" si="15"/>
        <v>77</v>
      </c>
      <c r="E25" s="31">
        <v>25</v>
      </c>
      <c r="F25" s="31">
        <v>10</v>
      </c>
      <c r="G25" s="55">
        <f t="shared" si="11"/>
        <v>3.08</v>
      </c>
      <c r="H25" s="55">
        <f t="shared" si="12"/>
        <v>184.8</v>
      </c>
      <c r="I25" s="55">
        <f t="shared" si="13"/>
        <v>194.8</v>
      </c>
      <c r="J25" s="56">
        <f t="shared" si="6"/>
        <v>0.12833333333333335</v>
      </c>
      <c r="K25" s="59">
        <f t="shared" si="8"/>
        <v>2.7465939706428837</v>
      </c>
      <c r="L25" s="56">
        <f t="shared" si="10"/>
        <v>2.7535384150873279</v>
      </c>
      <c r="M25" s="56">
        <f t="shared" si="9"/>
        <v>0.13527777777777777</v>
      </c>
      <c r="N25" s="58">
        <f t="shared" si="14"/>
        <v>2.4742509754738014</v>
      </c>
      <c r="O25" s="31"/>
      <c r="P25" s="11"/>
    </row>
    <row r="26" spans="2:16" s="7" customFormat="1" x14ac:dyDescent="0.25">
      <c r="B26" s="9" t="s">
        <v>11</v>
      </c>
      <c r="C26" s="40">
        <v>1215</v>
      </c>
      <c r="D26" s="40">
        <f t="shared" si="15"/>
        <v>44</v>
      </c>
      <c r="E26" s="40">
        <v>25</v>
      </c>
      <c r="F26" s="40">
        <v>0</v>
      </c>
      <c r="G26" s="60">
        <f t="shared" si="11"/>
        <v>1.76</v>
      </c>
      <c r="H26" s="60">
        <f t="shared" si="12"/>
        <v>105.6</v>
      </c>
      <c r="I26" s="60">
        <f t="shared" si="13"/>
        <v>105.6</v>
      </c>
      <c r="J26" s="61">
        <f t="shared" si="6"/>
        <v>7.3333333333333334E-2</v>
      </c>
      <c r="K26" s="62">
        <f t="shared" si="8"/>
        <v>2.8268717484206611</v>
      </c>
      <c r="L26" s="61">
        <f t="shared" si="10"/>
        <v>2.8268717484206611</v>
      </c>
      <c r="M26" s="61">
        <f t="shared" si="9"/>
        <v>7.3333333333333334E-2</v>
      </c>
      <c r="N26" s="131">
        <f t="shared" si="14"/>
        <v>2.5475843088071346</v>
      </c>
      <c r="O26" s="40"/>
      <c r="P26" s="9" t="s">
        <v>215</v>
      </c>
    </row>
    <row r="27" spans="2:16" hidden="1" x14ac:dyDescent="0.25">
      <c r="B27" s="11"/>
      <c r="C27" s="31"/>
      <c r="D27" s="31"/>
      <c r="E27" s="31"/>
      <c r="F27" s="31">
        <f>SUM(F18:F26)</f>
        <v>390</v>
      </c>
      <c r="G27" s="31"/>
      <c r="H27" s="31"/>
      <c r="I27" s="55">
        <f t="shared" si="13"/>
        <v>390</v>
      </c>
      <c r="J27" s="55"/>
      <c r="K27" s="31"/>
      <c r="L27" s="31"/>
      <c r="M27" s="31"/>
      <c r="N27" s="31"/>
      <c r="O27" s="31"/>
      <c r="P27" s="11"/>
    </row>
    <row r="28" spans="2:16" x14ac:dyDescent="0.25">
      <c r="B28" s="11"/>
      <c r="C28" s="31"/>
      <c r="D28" s="31"/>
      <c r="E28" s="73">
        <f>(E26+E25+E24+E23+E22+E21+E20+E19+E18+E12+E11+E10+E9+E8+E7+E6+E5)/17</f>
        <v>24.470588235294116</v>
      </c>
      <c r="F28" s="64">
        <f>F27/(24*60)</f>
        <v>0.27083333333333331</v>
      </c>
      <c r="G28" s="31"/>
      <c r="H28" s="31"/>
      <c r="I28" s="31"/>
      <c r="J28" s="31"/>
      <c r="K28" s="31"/>
      <c r="L28" s="31"/>
      <c r="M28" s="65">
        <f>SUM(M17:M27)</f>
        <v>1.4012167874396135</v>
      </c>
      <c r="N28" s="58"/>
      <c r="O28" s="31"/>
      <c r="P28" s="11"/>
    </row>
    <row r="29" spans="2:16" x14ac:dyDescent="0.25">
      <c r="B29" s="11"/>
      <c r="C29" s="31"/>
      <c r="D29" s="31"/>
      <c r="E29" s="31"/>
      <c r="F29" s="64">
        <f>F28+F14</f>
        <v>0.46527777777777779</v>
      </c>
      <c r="G29" s="31"/>
      <c r="H29" s="31"/>
      <c r="I29" s="31"/>
      <c r="J29" s="31"/>
      <c r="K29" s="31"/>
      <c r="L29" s="31"/>
      <c r="M29" s="31"/>
      <c r="N29" s="65">
        <f>N26-F29</f>
        <v>2.0823065310293569</v>
      </c>
      <c r="O29" s="31"/>
      <c r="P29" s="11"/>
    </row>
  </sheetData>
  <mergeCells count="3">
    <mergeCell ref="B2:B3"/>
    <mergeCell ref="O2:O3"/>
    <mergeCell ref="P2:P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workbookViewId="0">
      <selection activeCell="K18" sqref="K18"/>
    </sheetView>
  </sheetViews>
  <sheetFormatPr baseColWidth="10" defaultRowHeight="15" x14ac:dyDescent="0.25"/>
  <cols>
    <col min="2" max="2" width="20" customWidth="1"/>
    <col min="7" max="7" width="12.85546875" hidden="1" customWidth="1"/>
    <col min="8" max="8" width="15.5703125" hidden="1" customWidth="1"/>
    <col min="9" max="9" width="12.7109375" hidden="1" customWidth="1"/>
    <col min="10" max="10" width="12.7109375" customWidth="1"/>
    <col min="11" max="11" width="16.42578125" customWidth="1"/>
    <col min="12" max="12" width="17" customWidth="1"/>
    <col min="13" max="13" width="17.140625" customWidth="1"/>
    <col min="14" max="14" width="16.42578125" customWidth="1"/>
    <col min="15" max="15" width="17.42578125" style="3" customWidth="1"/>
    <col min="16" max="16" width="62.28515625" customWidth="1"/>
  </cols>
  <sheetData>
    <row r="2" spans="2:16" ht="45" x14ac:dyDescent="0.25">
      <c r="B2" s="191" t="s">
        <v>26</v>
      </c>
      <c r="C2" s="42" t="s">
        <v>7</v>
      </c>
      <c r="D2" s="42" t="s">
        <v>8</v>
      </c>
      <c r="E2" s="41" t="s">
        <v>28</v>
      </c>
      <c r="F2" s="41" t="s">
        <v>25</v>
      </c>
      <c r="G2" s="42"/>
      <c r="H2" s="42"/>
      <c r="I2" s="42"/>
      <c r="J2" s="41" t="s">
        <v>9</v>
      </c>
      <c r="K2" s="41" t="s">
        <v>23</v>
      </c>
      <c r="L2" s="41" t="s">
        <v>24</v>
      </c>
      <c r="M2" s="41" t="s">
        <v>22</v>
      </c>
      <c r="N2" s="41" t="s">
        <v>10</v>
      </c>
      <c r="O2" s="192" t="s">
        <v>20</v>
      </c>
      <c r="P2" s="192" t="s">
        <v>29</v>
      </c>
    </row>
    <row r="3" spans="2:16" ht="30" customHeight="1" x14ac:dyDescent="0.25">
      <c r="B3" s="191"/>
      <c r="C3" s="42" t="s">
        <v>12</v>
      </c>
      <c r="D3" s="42" t="s">
        <v>12</v>
      </c>
      <c r="E3" s="42" t="s">
        <v>13</v>
      </c>
      <c r="F3" s="41" t="s">
        <v>14</v>
      </c>
      <c r="G3" s="42"/>
      <c r="H3" s="42"/>
      <c r="I3" s="42"/>
      <c r="J3" s="42"/>
      <c r="K3" s="41"/>
      <c r="L3" s="41" t="s">
        <v>15</v>
      </c>
      <c r="M3" s="41" t="s">
        <v>15</v>
      </c>
      <c r="N3" s="41" t="s">
        <v>15</v>
      </c>
      <c r="O3" s="192"/>
      <c r="P3" s="192"/>
    </row>
    <row r="4" spans="2:16" s="7" customFormat="1" x14ac:dyDescent="0.25">
      <c r="B4" s="9" t="s">
        <v>11</v>
      </c>
      <c r="C4" s="9">
        <v>0</v>
      </c>
      <c r="D4" s="9"/>
      <c r="E4" s="9"/>
      <c r="F4" s="9"/>
      <c r="G4" s="9"/>
      <c r="H4" s="9"/>
      <c r="I4" s="9"/>
      <c r="J4" s="9"/>
      <c r="K4" s="10">
        <v>0.20138888888888887</v>
      </c>
      <c r="L4" s="34">
        <v>0.20138888888888887</v>
      </c>
      <c r="M4" s="9"/>
      <c r="N4" s="9"/>
      <c r="O4" s="40" t="s">
        <v>16</v>
      </c>
      <c r="P4" s="9"/>
    </row>
    <row r="5" spans="2:16" x14ac:dyDescent="0.25">
      <c r="B5" s="11" t="s">
        <v>0</v>
      </c>
      <c r="C5" s="11">
        <v>117</v>
      </c>
      <c r="D5" s="11">
        <f>C5-C4</f>
        <v>117</v>
      </c>
      <c r="E5" s="11">
        <v>27</v>
      </c>
      <c r="F5" s="11">
        <v>5</v>
      </c>
      <c r="G5" s="12">
        <f>D5/E5</f>
        <v>4.333333333333333</v>
      </c>
      <c r="H5" s="12">
        <f>G5*60</f>
        <v>260</v>
      </c>
      <c r="I5" s="12">
        <f>H5+F5</f>
        <v>265</v>
      </c>
      <c r="J5" s="13">
        <f>H5/(24*60)</f>
        <v>0.18055555555555555</v>
      </c>
      <c r="K5" s="14">
        <f>K4+J5</f>
        <v>0.38194444444444442</v>
      </c>
      <c r="L5" s="36">
        <f t="shared" ref="L5:L12" si="0">L4+M5</f>
        <v>0.38541666666666663</v>
      </c>
      <c r="M5" s="13">
        <f t="shared" ref="M5:M12" si="1">I5/(24*60)</f>
        <v>0.18402777777777779</v>
      </c>
      <c r="N5" s="14">
        <f>M5+M4</f>
        <v>0.18402777777777779</v>
      </c>
      <c r="O5" s="31"/>
      <c r="P5" s="11"/>
    </row>
    <row r="6" spans="2:16" x14ac:dyDescent="0.25">
      <c r="B6" s="11" t="s">
        <v>21</v>
      </c>
      <c r="C6" s="11">
        <v>217</v>
      </c>
      <c r="D6" s="11">
        <f t="shared" ref="D6:D12" si="2">C6-C5</f>
        <v>100</v>
      </c>
      <c r="E6" s="11">
        <v>27</v>
      </c>
      <c r="F6" s="11">
        <v>10</v>
      </c>
      <c r="G6" s="12">
        <f t="shared" ref="G6:G12" si="3">D6/E6</f>
        <v>3.7037037037037037</v>
      </c>
      <c r="H6" s="12">
        <f t="shared" ref="H6:H12" si="4">G6*60</f>
        <v>222.22222222222223</v>
      </c>
      <c r="I6" s="12">
        <f t="shared" ref="I6:I12" si="5">H6+F6</f>
        <v>232.22222222222223</v>
      </c>
      <c r="J6" s="13">
        <f t="shared" ref="J6:J25" si="6">H6/(24*60)</f>
        <v>0.15432098765432098</v>
      </c>
      <c r="K6" s="13">
        <f>L5+J6</f>
        <v>0.53973765432098764</v>
      </c>
      <c r="L6" s="36">
        <f t="shared" si="0"/>
        <v>0.54668209876543206</v>
      </c>
      <c r="M6" s="13">
        <f t="shared" si="1"/>
        <v>0.16126543209876543</v>
      </c>
      <c r="N6" s="13">
        <f t="shared" ref="N6:N12" si="7">N5+M6</f>
        <v>0.34529320987654322</v>
      </c>
      <c r="O6" s="31"/>
      <c r="P6" s="11" t="s">
        <v>30</v>
      </c>
    </row>
    <row r="7" spans="2:16" s="7" customFormat="1" x14ac:dyDescent="0.25">
      <c r="B7" s="74" t="s">
        <v>1</v>
      </c>
      <c r="C7" s="74">
        <v>273</v>
      </c>
      <c r="D7" s="74">
        <f t="shared" si="2"/>
        <v>56</v>
      </c>
      <c r="E7" s="74">
        <v>27</v>
      </c>
      <c r="F7" s="74">
        <v>60</v>
      </c>
      <c r="G7" s="79">
        <f t="shared" si="3"/>
        <v>2.074074074074074</v>
      </c>
      <c r="H7" s="79">
        <f t="shared" si="4"/>
        <v>124.44444444444444</v>
      </c>
      <c r="I7" s="79">
        <f t="shared" si="5"/>
        <v>184.44444444444446</v>
      </c>
      <c r="J7" s="80">
        <f t="shared" si="6"/>
        <v>8.6419753086419748E-2</v>
      </c>
      <c r="K7" s="80">
        <f t="shared" ref="K7:K25" si="8">L6+J7</f>
        <v>0.63310185185185186</v>
      </c>
      <c r="L7" s="80">
        <f t="shared" si="0"/>
        <v>0.67476851851851849</v>
      </c>
      <c r="M7" s="80">
        <f t="shared" si="1"/>
        <v>0.12808641975308643</v>
      </c>
      <c r="N7" s="80">
        <f t="shared" si="7"/>
        <v>0.47337962962962965</v>
      </c>
      <c r="O7" s="75"/>
      <c r="P7" s="74" t="s">
        <v>220</v>
      </c>
    </row>
    <row r="8" spans="2:16" x14ac:dyDescent="0.25">
      <c r="B8" s="11" t="s">
        <v>2</v>
      </c>
      <c r="C8" s="11">
        <v>306</v>
      </c>
      <c r="D8" s="11">
        <f t="shared" si="2"/>
        <v>33</v>
      </c>
      <c r="E8" s="11">
        <v>26</v>
      </c>
      <c r="F8" s="11">
        <v>5</v>
      </c>
      <c r="G8" s="12">
        <f t="shared" si="3"/>
        <v>1.2692307692307692</v>
      </c>
      <c r="H8" s="12">
        <f t="shared" si="4"/>
        <v>76.153846153846146</v>
      </c>
      <c r="I8" s="12">
        <f t="shared" si="5"/>
        <v>81.153846153846146</v>
      </c>
      <c r="J8" s="13">
        <f t="shared" si="6"/>
        <v>5.2884615384615377E-2</v>
      </c>
      <c r="K8" s="13">
        <f t="shared" si="8"/>
        <v>0.72765313390313391</v>
      </c>
      <c r="L8" s="36">
        <f t="shared" si="0"/>
        <v>0.73112535612535612</v>
      </c>
      <c r="M8" s="13">
        <f t="shared" si="1"/>
        <v>5.6356837606837601E-2</v>
      </c>
      <c r="N8" s="13">
        <f t="shared" si="7"/>
        <v>0.52973646723646728</v>
      </c>
      <c r="O8" s="31"/>
      <c r="P8" s="11"/>
    </row>
    <row r="9" spans="2:16" x14ac:dyDescent="0.25">
      <c r="B9" s="11" t="s">
        <v>3</v>
      </c>
      <c r="C9" s="11">
        <v>360</v>
      </c>
      <c r="D9" s="11">
        <f t="shared" si="2"/>
        <v>54</v>
      </c>
      <c r="E9" s="11">
        <v>26</v>
      </c>
      <c r="F9" s="11">
        <v>5</v>
      </c>
      <c r="G9" s="12">
        <f t="shared" si="3"/>
        <v>2.0769230769230771</v>
      </c>
      <c r="H9" s="12">
        <f t="shared" si="4"/>
        <v>124.61538461538463</v>
      </c>
      <c r="I9" s="12">
        <f t="shared" si="5"/>
        <v>129.61538461538464</v>
      </c>
      <c r="J9" s="13">
        <f t="shared" si="6"/>
        <v>8.653846153846155E-2</v>
      </c>
      <c r="K9" s="13">
        <f t="shared" si="8"/>
        <v>0.81766381766381768</v>
      </c>
      <c r="L9" s="36">
        <f t="shared" si="0"/>
        <v>0.82113603988603989</v>
      </c>
      <c r="M9" s="13">
        <f t="shared" si="1"/>
        <v>9.0010683760683774E-2</v>
      </c>
      <c r="N9" s="13">
        <f t="shared" si="7"/>
        <v>0.61974715099715105</v>
      </c>
      <c r="O9" s="31"/>
      <c r="P9" s="11"/>
    </row>
    <row r="10" spans="2:16" x14ac:dyDescent="0.25">
      <c r="B10" s="11" t="s">
        <v>4</v>
      </c>
      <c r="C10" s="11">
        <v>445</v>
      </c>
      <c r="D10" s="11">
        <f t="shared" si="2"/>
        <v>85</v>
      </c>
      <c r="E10" s="11">
        <v>24</v>
      </c>
      <c r="F10" s="11">
        <v>5</v>
      </c>
      <c r="G10" s="12">
        <f t="shared" si="3"/>
        <v>3.5416666666666665</v>
      </c>
      <c r="H10" s="12">
        <f t="shared" si="4"/>
        <v>212.5</v>
      </c>
      <c r="I10" s="12">
        <f t="shared" si="5"/>
        <v>217.5</v>
      </c>
      <c r="J10" s="13">
        <f t="shared" si="6"/>
        <v>0.14756944444444445</v>
      </c>
      <c r="K10" s="13">
        <f t="shared" si="8"/>
        <v>0.96870548433048431</v>
      </c>
      <c r="L10" s="129">
        <f t="shared" si="0"/>
        <v>0.97217770655270652</v>
      </c>
      <c r="M10" s="13">
        <f t="shared" si="1"/>
        <v>0.15104166666666666</v>
      </c>
      <c r="N10" s="13">
        <f t="shared" si="7"/>
        <v>0.77078881766381768</v>
      </c>
      <c r="O10" s="31"/>
      <c r="P10" s="11"/>
    </row>
    <row r="11" spans="2:16" x14ac:dyDescent="0.25">
      <c r="B11" s="11" t="s">
        <v>5</v>
      </c>
      <c r="C11" s="11">
        <v>522</v>
      </c>
      <c r="D11" s="11">
        <f t="shared" si="2"/>
        <v>77</v>
      </c>
      <c r="E11" s="11">
        <v>24</v>
      </c>
      <c r="F11" s="11">
        <v>20</v>
      </c>
      <c r="G11" s="12">
        <f t="shared" si="3"/>
        <v>3.2083333333333335</v>
      </c>
      <c r="H11" s="12">
        <f t="shared" si="4"/>
        <v>192.5</v>
      </c>
      <c r="I11" s="12">
        <f t="shared" si="5"/>
        <v>212.5</v>
      </c>
      <c r="J11" s="13">
        <f t="shared" si="6"/>
        <v>0.13368055555555555</v>
      </c>
      <c r="K11" s="13">
        <f t="shared" si="8"/>
        <v>1.105858262108262</v>
      </c>
      <c r="L11" s="38">
        <f t="shared" si="0"/>
        <v>1.1197471509971511</v>
      </c>
      <c r="M11" s="13">
        <f t="shared" si="1"/>
        <v>0.14756944444444445</v>
      </c>
      <c r="N11" s="13">
        <f t="shared" si="7"/>
        <v>0.9183582621082621</v>
      </c>
      <c r="O11" s="31" t="s">
        <v>17</v>
      </c>
      <c r="P11" s="11" t="s">
        <v>32</v>
      </c>
    </row>
    <row r="12" spans="2:16" x14ac:dyDescent="0.25">
      <c r="B12" s="11" t="s">
        <v>6</v>
      </c>
      <c r="C12" s="11">
        <v>610</v>
      </c>
      <c r="D12" s="11">
        <f t="shared" si="2"/>
        <v>88</v>
      </c>
      <c r="E12" s="11">
        <v>24</v>
      </c>
      <c r="F12" s="11">
        <v>15</v>
      </c>
      <c r="G12" s="12">
        <f t="shared" si="3"/>
        <v>3.6666666666666665</v>
      </c>
      <c r="H12" s="12">
        <f t="shared" si="4"/>
        <v>220</v>
      </c>
      <c r="I12" s="12">
        <f t="shared" si="5"/>
        <v>235</v>
      </c>
      <c r="J12" s="13">
        <f t="shared" si="6"/>
        <v>0.15277777777777779</v>
      </c>
      <c r="K12" s="13">
        <f t="shared" si="8"/>
        <v>1.2725249287749287</v>
      </c>
      <c r="L12" s="38">
        <f t="shared" si="0"/>
        <v>1.2829415954415955</v>
      </c>
      <c r="M12" s="13">
        <f t="shared" si="1"/>
        <v>0.16319444444444445</v>
      </c>
      <c r="N12" s="14">
        <f t="shared" si="7"/>
        <v>1.0815527065527066</v>
      </c>
      <c r="O12" s="31"/>
      <c r="P12" s="11"/>
    </row>
    <row r="13" spans="2:16" hidden="1" x14ac:dyDescent="0.25">
      <c r="B13" s="11"/>
      <c r="C13" s="11"/>
      <c r="D13" s="11"/>
      <c r="E13" s="11"/>
      <c r="F13" s="11">
        <f>SUM(F5:F12)</f>
        <v>125</v>
      </c>
      <c r="G13" s="11"/>
      <c r="H13" s="11"/>
      <c r="I13" s="11"/>
      <c r="J13" s="13">
        <f t="shared" si="6"/>
        <v>0</v>
      </c>
      <c r="K13" s="13">
        <f t="shared" si="8"/>
        <v>1.2829415954415955</v>
      </c>
      <c r="L13" s="13"/>
      <c r="M13" s="11"/>
      <c r="N13" s="11"/>
      <c r="O13" s="31"/>
      <c r="P13" s="11"/>
    </row>
    <row r="14" spans="2:16" x14ac:dyDescent="0.25">
      <c r="B14" s="11"/>
      <c r="C14" s="11"/>
      <c r="D14" s="11"/>
      <c r="E14" s="11"/>
      <c r="F14" s="23">
        <f>F13/(24*60)</f>
        <v>8.6805555555555552E-2</v>
      </c>
      <c r="G14" s="11"/>
      <c r="H14" s="11"/>
      <c r="I14" s="11"/>
      <c r="J14" s="13"/>
      <c r="K14" s="13"/>
      <c r="L14" s="13"/>
      <c r="M14" s="14">
        <f>SUM(M5:M13)</f>
        <v>1.0815527065527066</v>
      </c>
      <c r="N14" s="11"/>
      <c r="O14" s="31"/>
      <c r="P14" s="11"/>
    </row>
    <row r="15" spans="2:16" x14ac:dyDescent="0.25">
      <c r="F15" s="5"/>
      <c r="J15" s="2"/>
      <c r="K15" s="2"/>
      <c r="L15" s="2"/>
    </row>
    <row r="16" spans="2:16" s="6" customFormat="1" ht="47.25" customHeight="1" x14ac:dyDescent="0.25">
      <c r="B16" s="41" t="s">
        <v>27</v>
      </c>
      <c r="C16" s="42" t="s">
        <v>7</v>
      </c>
      <c r="D16" s="42" t="s">
        <v>8</v>
      </c>
      <c r="E16" s="41" t="s">
        <v>28</v>
      </c>
      <c r="F16" s="41" t="s">
        <v>25</v>
      </c>
      <c r="G16" s="41" t="s">
        <v>35</v>
      </c>
      <c r="H16" s="41" t="s">
        <v>36</v>
      </c>
      <c r="I16" s="41" t="s">
        <v>37</v>
      </c>
      <c r="J16" s="41" t="s">
        <v>9</v>
      </c>
      <c r="K16" s="41" t="s">
        <v>23</v>
      </c>
      <c r="L16" s="41" t="s">
        <v>24</v>
      </c>
      <c r="M16" s="41" t="s">
        <v>22</v>
      </c>
      <c r="N16" s="41" t="s">
        <v>10</v>
      </c>
      <c r="O16" s="42" t="s">
        <v>20</v>
      </c>
      <c r="P16" s="42" t="s">
        <v>29</v>
      </c>
    </row>
    <row r="17" spans="2:16" x14ac:dyDescent="0.25">
      <c r="B17" s="11" t="s">
        <v>5</v>
      </c>
      <c r="C17" s="11">
        <v>693</v>
      </c>
      <c r="D17" s="11">
        <f>C17-C12</f>
        <v>83</v>
      </c>
      <c r="E17" s="11">
        <v>24</v>
      </c>
      <c r="F17" s="11">
        <v>10</v>
      </c>
      <c r="G17" s="12">
        <f>D17/E17</f>
        <v>3.4583333333333335</v>
      </c>
      <c r="H17" s="12">
        <f>G17*60</f>
        <v>207.5</v>
      </c>
      <c r="I17" s="12">
        <f>H17+F17</f>
        <v>217.5</v>
      </c>
      <c r="J17" s="13">
        <f t="shared" si="6"/>
        <v>0.14409722222222221</v>
      </c>
      <c r="K17" s="13">
        <f>L12+J17</f>
        <v>1.4270388176638176</v>
      </c>
      <c r="L17" s="36">
        <f>L12+M17</f>
        <v>1.4339832621082622</v>
      </c>
      <c r="M17" s="13">
        <f t="shared" ref="M17:M25" si="9">I17/(24*60)</f>
        <v>0.15104166666666666</v>
      </c>
      <c r="N17" s="14">
        <f>M17+N12</f>
        <v>1.2325943732193734</v>
      </c>
      <c r="O17" s="17"/>
      <c r="P17" s="17"/>
    </row>
    <row r="18" spans="2:16" x14ac:dyDescent="0.25">
      <c r="B18" s="11" t="s">
        <v>4</v>
      </c>
      <c r="C18" s="11">
        <v>780</v>
      </c>
      <c r="D18" s="11">
        <f>C18-C17</f>
        <v>87</v>
      </c>
      <c r="E18" s="11">
        <v>24</v>
      </c>
      <c r="F18" s="11">
        <v>10</v>
      </c>
      <c r="G18" s="12">
        <f t="shared" ref="G18:G25" si="10">D18/E18</f>
        <v>3.625</v>
      </c>
      <c r="H18" s="12">
        <f t="shared" ref="H18:H25" si="11">G18*60</f>
        <v>217.5</v>
      </c>
      <c r="I18" s="12">
        <f t="shared" ref="I18:I26" si="12">H18+F18</f>
        <v>227.5</v>
      </c>
      <c r="J18" s="13">
        <f t="shared" si="6"/>
        <v>0.15104166666666666</v>
      </c>
      <c r="K18" s="13">
        <f t="shared" si="8"/>
        <v>1.585024928774929</v>
      </c>
      <c r="L18" s="36">
        <f t="shared" ref="L18:L25" si="13">L17+M18</f>
        <v>1.5919693732193734</v>
      </c>
      <c r="M18" s="13">
        <f t="shared" si="9"/>
        <v>0.1579861111111111</v>
      </c>
      <c r="N18" s="14">
        <f t="shared" ref="N18:N25" si="14">N17+M18</f>
        <v>1.3905804843304845</v>
      </c>
      <c r="O18" s="31"/>
      <c r="P18" s="11"/>
    </row>
    <row r="19" spans="2:16" x14ac:dyDescent="0.25">
      <c r="B19" s="11" t="s">
        <v>3</v>
      </c>
      <c r="C19" s="11">
        <v>866</v>
      </c>
      <c r="D19" s="11">
        <f t="shared" ref="D19:D25" si="15">C19-C18</f>
        <v>86</v>
      </c>
      <c r="E19" s="11">
        <v>24</v>
      </c>
      <c r="F19" s="11">
        <v>5</v>
      </c>
      <c r="G19" s="12">
        <f t="shared" si="10"/>
        <v>3.5833333333333335</v>
      </c>
      <c r="H19" s="12">
        <f t="shared" si="11"/>
        <v>215</v>
      </c>
      <c r="I19" s="12">
        <f t="shared" si="12"/>
        <v>220</v>
      </c>
      <c r="J19" s="13">
        <f t="shared" si="6"/>
        <v>0.14930555555555555</v>
      </c>
      <c r="K19" s="13">
        <f t="shared" si="8"/>
        <v>1.741274928774929</v>
      </c>
      <c r="L19" s="36">
        <f t="shared" si="13"/>
        <v>1.7447471509971511</v>
      </c>
      <c r="M19" s="13">
        <f t="shared" si="9"/>
        <v>0.15277777777777779</v>
      </c>
      <c r="N19" s="14">
        <f t="shared" si="14"/>
        <v>1.5433582621082622</v>
      </c>
      <c r="O19" s="31"/>
      <c r="P19" s="11"/>
    </row>
    <row r="20" spans="2:16" x14ac:dyDescent="0.25">
      <c r="B20" s="11" t="s">
        <v>2</v>
      </c>
      <c r="C20" s="11">
        <v>920</v>
      </c>
      <c r="D20" s="11">
        <f t="shared" si="15"/>
        <v>54</v>
      </c>
      <c r="E20" s="11">
        <v>24</v>
      </c>
      <c r="F20" s="11">
        <v>5</v>
      </c>
      <c r="G20" s="12">
        <f t="shared" si="10"/>
        <v>2.25</v>
      </c>
      <c r="H20" s="12">
        <f t="shared" si="11"/>
        <v>135</v>
      </c>
      <c r="I20" s="12">
        <f t="shared" si="12"/>
        <v>140</v>
      </c>
      <c r="J20" s="13">
        <f t="shared" si="6"/>
        <v>9.375E-2</v>
      </c>
      <c r="K20" s="13">
        <f t="shared" si="8"/>
        <v>1.8384971509971511</v>
      </c>
      <c r="L20" s="36">
        <f t="shared" si="13"/>
        <v>1.8419693732193734</v>
      </c>
      <c r="M20" s="13">
        <f t="shared" si="9"/>
        <v>9.7222222222222224E-2</v>
      </c>
      <c r="N20" s="14">
        <f t="shared" si="14"/>
        <v>1.6405804843304845</v>
      </c>
      <c r="O20" s="31"/>
      <c r="P20" s="11"/>
    </row>
    <row r="21" spans="2:16" s="7" customFormat="1" x14ac:dyDescent="0.25">
      <c r="B21" s="74" t="s">
        <v>1</v>
      </c>
      <c r="C21" s="74">
        <v>953</v>
      </c>
      <c r="D21" s="74">
        <f t="shared" si="15"/>
        <v>33</v>
      </c>
      <c r="E21" s="74">
        <v>25</v>
      </c>
      <c r="F21" s="74">
        <v>60</v>
      </c>
      <c r="G21" s="79">
        <f t="shared" si="10"/>
        <v>1.32</v>
      </c>
      <c r="H21" s="79">
        <f t="shared" si="11"/>
        <v>79.2</v>
      </c>
      <c r="I21" s="79">
        <f t="shared" si="12"/>
        <v>139.19999999999999</v>
      </c>
      <c r="J21" s="80">
        <f t="shared" si="6"/>
        <v>5.5E-2</v>
      </c>
      <c r="K21" s="80">
        <f t="shared" si="8"/>
        <v>1.8969693732193733</v>
      </c>
      <c r="L21" s="80">
        <f t="shared" si="13"/>
        <v>1.9386360398860401</v>
      </c>
      <c r="M21" s="80">
        <f t="shared" si="9"/>
        <v>9.6666666666666665E-2</v>
      </c>
      <c r="N21" s="81">
        <f t="shared" si="14"/>
        <v>1.7372471509971512</v>
      </c>
      <c r="O21" s="75" t="s">
        <v>19</v>
      </c>
      <c r="P21" s="74" t="s">
        <v>221</v>
      </c>
    </row>
    <row r="22" spans="2:16" x14ac:dyDescent="0.25">
      <c r="B22" s="11" t="s">
        <v>21</v>
      </c>
      <c r="C22" s="11">
        <v>1010</v>
      </c>
      <c r="D22" s="11">
        <f t="shared" si="15"/>
        <v>57</v>
      </c>
      <c r="E22" s="11">
        <v>24</v>
      </c>
      <c r="F22" s="11">
        <v>10</v>
      </c>
      <c r="G22" s="12">
        <f t="shared" si="10"/>
        <v>2.375</v>
      </c>
      <c r="H22" s="12">
        <f t="shared" si="11"/>
        <v>142.5</v>
      </c>
      <c r="I22" s="12">
        <f t="shared" si="12"/>
        <v>152.5</v>
      </c>
      <c r="J22" s="13">
        <f t="shared" si="6"/>
        <v>9.8958333333333329E-2</v>
      </c>
      <c r="K22" s="13">
        <f t="shared" si="8"/>
        <v>2.0375943732193735</v>
      </c>
      <c r="L22" s="38">
        <f t="shared" si="13"/>
        <v>2.0445388176638177</v>
      </c>
      <c r="M22" s="13">
        <f t="shared" si="9"/>
        <v>0.10590277777777778</v>
      </c>
      <c r="N22" s="14">
        <f t="shared" si="14"/>
        <v>1.8431499287749289</v>
      </c>
      <c r="O22" s="31"/>
      <c r="P22" s="11"/>
    </row>
    <row r="23" spans="2:16" x14ac:dyDescent="0.25">
      <c r="B23" s="11" t="s">
        <v>0</v>
      </c>
      <c r="C23" s="11">
        <v>1094</v>
      </c>
      <c r="D23" s="11">
        <f t="shared" si="15"/>
        <v>84</v>
      </c>
      <c r="E23" s="11">
        <v>24</v>
      </c>
      <c r="F23" s="11">
        <v>30</v>
      </c>
      <c r="G23" s="12">
        <f t="shared" si="10"/>
        <v>3.5</v>
      </c>
      <c r="H23" s="12">
        <f t="shared" si="11"/>
        <v>210</v>
      </c>
      <c r="I23" s="12">
        <f t="shared" si="12"/>
        <v>240</v>
      </c>
      <c r="J23" s="13">
        <f t="shared" si="6"/>
        <v>0.14583333333333334</v>
      </c>
      <c r="K23" s="13">
        <f t="shared" si="8"/>
        <v>2.1903721509971512</v>
      </c>
      <c r="L23" s="38">
        <f t="shared" si="13"/>
        <v>2.2112054843304842</v>
      </c>
      <c r="M23" s="13">
        <f t="shared" si="9"/>
        <v>0.16666666666666666</v>
      </c>
      <c r="N23" s="14">
        <f t="shared" si="14"/>
        <v>2.0098165954415954</v>
      </c>
      <c r="O23" s="31"/>
      <c r="P23" s="11" t="s">
        <v>216</v>
      </c>
    </row>
    <row r="24" spans="2:16" x14ac:dyDescent="0.25">
      <c r="B24" s="11" t="s">
        <v>18</v>
      </c>
      <c r="C24" s="11">
        <v>1171</v>
      </c>
      <c r="D24" s="11">
        <f t="shared" si="15"/>
        <v>77</v>
      </c>
      <c r="E24" s="11">
        <v>25</v>
      </c>
      <c r="F24" s="11">
        <v>10</v>
      </c>
      <c r="G24" s="12">
        <f t="shared" si="10"/>
        <v>3.08</v>
      </c>
      <c r="H24" s="12">
        <f t="shared" si="11"/>
        <v>184.8</v>
      </c>
      <c r="I24" s="12">
        <f t="shared" si="12"/>
        <v>194.8</v>
      </c>
      <c r="J24" s="13">
        <f t="shared" si="6"/>
        <v>0.12833333333333335</v>
      </c>
      <c r="K24" s="13">
        <f t="shared" si="8"/>
        <v>2.3395388176638177</v>
      </c>
      <c r="L24" s="36">
        <f t="shared" si="13"/>
        <v>2.3464832621082619</v>
      </c>
      <c r="M24" s="13">
        <f t="shared" si="9"/>
        <v>0.13527777777777777</v>
      </c>
      <c r="N24" s="14">
        <f t="shared" si="14"/>
        <v>2.145094373219373</v>
      </c>
      <c r="O24" s="31"/>
      <c r="P24" s="11"/>
    </row>
    <row r="25" spans="2:16" s="7" customFormat="1" x14ac:dyDescent="0.25">
      <c r="B25" s="9" t="s">
        <v>11</v>
      </c>
      <c r="C25" s="9">
        <v>1215</v>
      </c>
      <c r="D25" s="9">
        <f t="shared" si="15"/>
        <v>44</v>
      </c>
      <c r="E25" s="9">
        <v>26</v>
      </c>
      <c r="F25" s="9">
        <v>0</v>
      </c>
      <c r="G25" s="15">
        <f t="shared" si="10"/>
        <v>1.6923076923076923</v>
      </c>
      <c r="H25" s="15">
        <f t="shared" si="11"/>
        <v>101.53846153846153</v>
      </c>
      <c r="I25" s="15">
        <f t="shared" si="12"/>
        <v>101.53846153846153</v>
      </c>
      <c r="J25" s="16">
        <f t="shared" si="6"/>
        <v>7.0512820512820512E-2</v>
      </c>
      <c r="K25" s="16">
        <f t="shared" si="8"/>
        <v>2.4169960826210826</v>
      </c>
      <c r="L25" s="37">
        <f t="shared" si="13"/>
        <v>2.4169960826210826</v>
      </c>
      <c r="M25" s="16">
        <f t="shared" si="9"/>
        <v>7.0512820512820512E-2</v>
      </c>
      <c r="N25" s="130">
        <f t="shared" si="14"/>
        <v>2.2156071937321937</v>
      </c>
      <c r="O25" s="40"/>
      <c r="P25" s="9"/>
    </row>
    <row r="26" spans="2:16" hidden="1" x14ac:dyDescent="0.25">
      <c r="B26" s="11"/>
      <c r="C26" s="11"/>
      <c r="D26" s="11"/>
      <c r="E26" s="11"/>
      <c r="F26" s="11">
        <f>SUM(F17:F25)</f>
        <v>140</v>
      </c>
      <c r="G26" s="11"/>
      <c r="H26" s="11"/>
      <c r="I26" s="12">
        <f t="shared" si="12"/>
        <v>140</v>
      </c>
      <c r="J26" s="12"/>
      <c r="K26" s="11"/>
      <c r="L26" s="11"/>
      <c r="M26" s="11"/>
      <c r="N26" s="11"/>
      <c r="O26" s="31"/>
      <c r="P26" s="11"/>
    </row>
    <row r="27" spans="2:16" x14ac:dyDescent="0.25">
      <c r="B27" s="11"/>
      <c r="C27" s="11"/>
      <c r="D27" s="11"/>
      <c r="E27" s="22">
        <f>(E25+E24+E23+E22+E21+E20+E19+E18+E17+E12+E11+E10+E9+E8+E7+E6+E5)/17</f>
        <v>25</v>
      </c>
      <c r="F27" s="23">
        <f>F26/(24*60)</f>
        <v>9.7222222222222224E-2</v>
      </c>
      <c r="G27" s="11"/>
      <c r="H27" s="11"/>
      <c r="I27" s="11"/>
      <c r="J27" s="11"/>
      <c r="K27" s="11"/>
      <c r="L27" s="11"/>
      <c r="M27" s="14">
        <f>N25-N12</f>
        <v>1.1340544871794871</v>
      </c>
      <c r="N27" s="11"/>
      <c r="O27" s="31"/>
      <c r="P27" s="11"/>
    </row>
    <row r="28" spans="2:16" x14ac:dyDescent="0.25">
      <c r="B28" s="11"/>
      <c r="C28" s="11"/>
      <c r="D28" s="11"/>
      <c r="E28" s="11"/>
      <c r="F28" s="23">
        <f>F27+F14</f>
        <v>0.18402777777777779</v>
      </c>
      <c r="G28" s="11"/>
      <c r="H28" s="11"/>
      <c r="I28" s="11"/>
      <c r="J28" s="11"/>
      <c r="K28" s="11"/>
      <c r="L28" s="11"/>
      <c r="M28" s="11"/>
      <c r="N28" s="51">
        <f>N25-F28</f>
        <v>2.031579415954416</v>
      </c>
      <c r="O28" s="31"/>
      <c r="P28" s="11"/>
    </row>
  </sheetData>
  <mergeCells count="3">
    <mergeCell ref="B2:B3"/>
    <mergeCell ref="O2:O3"/>
    <mergeCell ref="P2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LISTE PARTICIPANTS 2019</vt:lpstr>
      <vt:lpstr>BENEVOLES &amp; MATERIEL</vt:lpstr>
      <vt:lpstr>NOURRITURE</vt:lpstr>
      <vt:lpstr>PBP 2019 72H, randonneur</vt:lpstr>
      <vt:lpstr>PBP 2019 61H, exigeant</vt:lpstr>
      <vt:lpstr>PBP 2019 53H, trop jeune 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2019-08-12T08:20:38Z</dcterms:created>
  <dcterms:modified xsi:type="dcterms:W3CDTF">2019-08-15T06:28:30Z</dcterms:modified>
</cp:coreProperties>
</file>